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HRVA\Juniors\Tournament Wall Sheets\AES formats\"/>
    </mc:Choice>
  </mc:AlternateContent>
  <bookViews>
    <workbookView xWindow="0" yWindow="0" windowWidth="21636" windowHeight="8520" tabRatio="667"/>
  </bookViews>
  <sheets>
    <sheet name="Tournament Results Data" sheetId="25" r:id="rId1"/>
    <sheet name="Wall Sheets- sets pool play" sheetId="34" r:id="rId2"/>
    <sheet name="Wall Sheets 2-3 match pool play" sheetId="36" r:id="rId3"/>
    <sheet name="Instructions" sheetId="33" r:id="rId4"/>
    <sheet name=" Access Data" sheetId="13" state="hidden" r:id="rId5"/>
    <sheet name="Web Results- sets pool play" sheetId="31" state="hidden" r:id="rId6"/>
    <sheet name="Web Results 2-3 match pool play" sheetId="37" state="hidden" r:id="rId7"/>
  </sheets>
  <externalReferences>
    <externalReference r:id="rId8"/>
  </externalReferences>
  <definedNames>
    <definedName name="_xlnm.Print_Area" localSheetId="2">'Wall Sheets 2-3 match pool play'!$A$3:$AS$122</definedName>
    <definedName name="_xlnm.Print_Area" localSheetId="1">'Wall Sheets- sets pool play'!$A$3:$AS$120</definedName>
  </definedNames>
  <calcPr calcId="152511"/>
</workbook>
</file>

<file path=xl/calcChain.xml><?xml version="1.0" encoding="utf-8"?>
<calcChain xmlns="http://schemas.openxmlformats.org/spreadsheetml/2006/main">
  <c r="B78" i="31" l="1"/>
  <c r="B70" i="37"/>
  <c r="O35" i="13"/>
  <c r="H40" i="34"/>
  <c r="H14" i="34"/>
  <c r="H15" i="34"/>
  <c r="H12" i="36"/>
  <c r="O6" i="13"/>
  <c r="B15" i="36"/>
  <c r="O5" i="13"/>
  <c r="H63" i="34"/>
  <c r="I38" i="37"/>
  <c r="I37" i="37"/>
  <c r="I36" i="31"/>
  <c r="B98" i="37"/>
  <c r="B91" i="37"/>
  <c r="B65" i="31"/>
  <c r="H66" i="36"/>
  <c r="O53" i="13"/>
  <c r="O52" i="13"/>
  <c r="H64" i="36"/>
  <c r="H42" i="34"/>
  <c r="O37" i="13"/>
  <c r="H42" i="36"/>
  <c r="B42" i="36"/>
  <c r="H13" i="34"/>
  <c r="B14" i="36"/>
  <c r="U10" i="25"/>
  <c r="F3" i="13"/>
  <c r="G3" i="13"/>
  <c r="K3" i="13"/>
  <c r="F73" i="13"/>
  <c r="F72" i="13"/>
  <c r="F71" i="13"/>
  <c r="K71" i="13"/>
  <c r="F70" i="13"/>
  <c r="F69" i="13"/>
  <c r="F68" i="13"/>
  <c r="F67" i="13"/>
  <c r="F66" i="13"/>
  <c r="F65" i="13"/>
  <c r="K65" i="13"/>
  <c r="F64" i="13"/>
  <c r="F63" i="13"/>
  <c r="K63" i="13"/>
  <c r="F62" i="13"/>
  <c r="F61" i="13"/>
  <c r="F60" i="13"/>
  <c r="F59" i="13"/>
  <c r="F58" i="13"/>
  <c r="F57" i="13"/>
  <c r="K57" i="13"/>
  <c r="F56" i="13"/>
  <c r="F55" i="13"/>
  <c r="F54" i="13"/>
  <c r="F53" i="13"/>
  <c r="J53" i="13"/>
  <c r="F52" i="13"/>
  <c r="F51" i="13"/>
  <c r="F50" i="13"/>
  <c r="F49" i="13"/>
  <c r="K49" i="13"/>
  <c r="F48" i="13"/>
  <c r="F47" i="13"/>
  <c r="K47" i="13"/>
  <c r="F46" i="13"/>
  <c r="F45" i="13"/>
  <c r="F44" i="13"/>
  <c r="F43" i="13"/>
  <c r="F42" i="13"/>
  <c r="F41" i="13"/>
  <c r="F40" i="13"/>
  <c r="F39" i="13"/>
  <c r="K39" i="13"/>
  <c r="F38" i="13"/>
  <c r="F37" i="13"/>
  <c r="F36" i="13"/>
  <c r="F35" i="13"/>
  <c r="F34" i="13"/>
  <c r="F33" i="13"/>
  <c r="K33" i="13"/>
  <c r="F32" i="13"/>
  <c r="F31" i="13"/>
  <c r="K31" i="13"/>
  <c r="F30" i="13"/>
  <c r="F29" i="13"/>
  <c r="J29" i="13"/>
  <c r="F28" i="13"/>
  <c r="F27" i="13"/>
  <c r="F26" i="13"/>
  <c r="F25" i="13"/>
  <c r="K25" i="13"/>
  <c r="F24" i="13"/>
  <c r="F23" i="13"/>
  <c r="J23" i="13"/>
  <c r="F22" i="13"/>
  <c r="F21" i="13"/>
  <c r="J21" i="13"/>
  <c r="F20" i="13"/>
  <c r="F19" i="13"/>
  <c r="F18" i="13"/>
  <c r="F17" i="13"/>
  <c r="F16" i="13"/>
  <c r="F15" i="13"/>
  <c r="K15" i="13"/>
  <c r="F14" i="13"/>
  <c r="F13" i="13"/>
  <c r="F12" i="13"/>
  <c r="F11" i="13"/>
  <c r="F10" i="13"/>
  <c r="F9" i="13"/>
  <c r="K9" i="13"/>
  <c r="F8" i="13"/>
  <c r="F7" i="13"/>
  <c r="F6" i="13"/>
  <c r="F5" i="13"/>
  <c r="K5" i="13"/>
  <c r="F4" i="13"/>
  <c r="F2" i="13"/>
  <c r="F75" i="13"/>
  <c r="G4" i="13"/>
  <c r="K4" i="13"/>
  <c r="G5" i="13"/>
  <c r="J5" i="13"/>
  <c r="G6" i="13"/>
  <c r="L6" i="13"/>
  <c r="G7" i="13"/>
  <c r="G75" i="13"/>
  <c r="G8" i="13"/>
  <c r="K8" i="13"/>
  <c r="G9" i="13"/>
  <c r="G10" i="13"/>
  <c r="K10" i="13"/>
  <c r="G11" i="13"/>
  <c r="J11" i="13"/>
  <c r="G12" i="13"/>
  <c r="K12" i="13"/>
  <c r="G13" i="13"/>
  <c r="J13" i="13"/>
  <c r="G14" i="13"/>
  <c r="K14" i="13"/>
  <c r="G15" i="13"/>
  <c r="J15" i="13"/>
  <c r="G16" i="13"/>
  <c r="K16" i="13"/>
  <c r="G17" i="13"/>
  <c r="K17" i="13"/>
  <c r="G18" i="13"/>
  <c r="K18" i="13"/>
  <c r="G19" i="13"/>
  <c r="K19" i="13"/>
  <c r="J19" i="13"/>
  <c r="G20" i="13"/>
  <c r="K20" i="13"/>
  <c r="G21" i="13"/>
  <c r="G22" i="13"/>
  <c r="K22" i="13"/>
  <c r="G23" i="13"/>
  <c r="K23" i="13"/>
  <c r="G24" i="13"/>
  <c r="L24" i="13"/>
  <c r="G25" i="13"/>
  <c r="G26" i="13"/>
  <c r="K26" i="13"/>
  <c r="G27" i="13"/>
  <c r="K27" i="13"/>
  <c r="J27" i="13"/>
  <c r="G28" i="13"/>
  <c r="K28" i="13"/>
  <c r="G29" i="13"/>
  <c r="G30" i="13"/>
  <c r="L30" i="13"/>
  <c r="K30" i="13"/>
  <c r="G31" i="13"/>
  <c r="L31" i="13"/>
  <c r="G32" i="13"/>
  <c r="K32" i="13"/>
  <c r="G33" i="13"/>
  <c r="G34" i="13"/>
  <c r="K34" i="13"/>
  <c r="G35" i="13"/>
  <c r="K35" i="13"/>
  <c r="G36" i="13"/>
  <c r="K36" i="13"/>
  <c r="G37" i="13"/>
  <c r="J37" i="13"/>
  <c r="G38" i="13"/>
  <c r="K38" i="13"/>
  <c r="G39" i="13"/>
  <c r="J39" i="13"/>
  <c r="G40" i="13"/>
  <c r="K40" i="13"/>
  <c r="G41" i="13"/>
  <c r="K41" i="13"/>
  <c r="G42" i="13"/>
  <c r="K42" i="13"/>
  <c r="G43" i="13"/>
  <c r="K43" i="13"/>
  <c r="J43" i="13"/>
  <c r="G44" i="13"/>
  <c r="K44" i="13"/>
  <c r="G45" i="13"/>
  <c r="J45" i="13"/>
  <c r="G46" i="13"/>
  <c r="K46" i="13"/>
  <c r="G47" i="13"/>
  <c r="J47" i="13"/>
  <c r="G48" i="13"/>
  <c r="K48" i="13"/>
  <c r="G49" i="13"/>
  <c r="G50" i="13"/>
  <c r="K50" i="13"/>
  <c r="G51" i="13"/>
  <c r="K51" i="13"/>
  <c r="J51" i="13"/>
  <c r="G52" i="13"/>
  <c r="K52" i="13"/>
  <c r="G53" i="13"/>
  <c r="G54" i="13"/>
  <c r="K54" i="13"/>
  <c r="G55" i="13"/>
  <c r="J55" i="13"/>
  <c r="K55" i="13"/>
  <c r="G56" i="13"/>
  <c r="K56" i="13"/>
  <c r="G57" i="13"/>
  <c r="G58" i="13"/>
  <c r="K58" i="13"/>
  <c r="G59" i="13"/>
  <c r="L59" i="13"/>
  <c r="K59" i="13"/>
  <c r="G60" i="13"/>
  <c r="K60" i="13"/>
  <c r="G61" i="13"/>
  <c r="J61" i="13"/>
  <c r="G62" i="13"/>
  <c r="K62" i="13"/>
  <c r="G63" i="13"/>
  <c r="J63" i="13"/>
  <c r="G64" i="13"/>
  <c r="K64" i="13"/>
  <c r="G65" i="13"/>
  <c r="G66" i="13"/>
  <c r="K66" i="13"/>
  <c r="G67" i="13"/>
  <c r="K67" i="13"/>
  <c r="G68" i="13"/>
  <c r="K68" i="13"/>
  <c r="G69" i="13"/>
  <c r="J69" i="13"/>
  <c r="G70" i="13"/>
  <c r="K70" i="13"/>
  <c r="G71" i="13"/>
  <c r="J71" i="13"/>
  <c r="G72" i="13"/>
  <c r="K72" i="13"/>
  <c r="G73" i="13"/>
  <c r="K73" i="13"/>
  <c r="G2" i="13"/>
  <c r="K2" i="13"/>
  <c r="D3" i="13"/>
  <c r="E3" i="13"/>
  <c r="I3" i="13"/>
  <c r="D4" i="13"/>
  <c r="I4" i="13"/>
  <c r="E4" i="13"/>
  <c r="D5" i="13"/>
  <c r="E5" i="13"/>
  <c r="E29" i="13"/>
  <c r="D6" i="13"/>
  <c r="E6" i="13"/>
  <c r="I6" i="13"/>
  <c r="D7" i="13"/>
  <c r="E7" i="13"/>
  <c r="I7" i="13"/>
  <c r="D8" i="13"/>
  <c r="D14" i="13"/>
  <c r="D2" i="13"/>
  <c r="D17" i="13"/>
  <c r="I17" i="13"/>
  <c r="E17" i="13"/>
  <c r="J8" i="13"/>
  <c r="D9" i="13"/>
  <c r="D10" i="13"/>
  <c r="I10" i="13"/>
  <c r="E10" i="13"/>
  <c r="J10" i="13"/>
  <c r="E2" i="13"/>
  <c r="D11" i="13"/>
  <c r="I11" i="13"/>
  <c r="E11" i="13"/>
  <c r="E12" i="13"/>
  <c r="D13" i="13"/>
  <c r="I13" i="13"/>
  <c r="E13" i="13"/>
  <c r="D15" i="13"/>
  <c r="D16" i="13"/>
  <c r="E16" i="13"/>
  <c r="I16" i="13"/>
  <c r="E18" i="13"/>
  <c r="D19" i="13"/>
  <c r="E19" i="13"/>
  <c r="I19" i="13"/>
  <c r="E20" i="13"/>
  <c r="E21" i="13"/>
  <c r="D22" i="13"/>
  <c r="E22" i="13"/>
  <c r="I22" i="13"/>
  <c r="D25" i="13"/>
  <c r="E25" i="13"/>
  <c r="I25" i="13"/>
  <c r="D26" i="13"/>
  <c r="D27" i="13"/>
  <c r="D28" i="13"/>
  <c r="I28" i="13"/>
  <c r="E28" i="13"/>
  <c r="E30" i="13"/>
  <c r="D31" i="13"/>
  <c r="I31" i="13"/>
  <c r="E31" i="13"/>
  <c r="D32" i="13"/>
  <c r="I32" i="13"/>
  <c r="E32" i="13"/>
  <c r="D33" i="13"/>
  <c r="E33" i="13"/>
  <c r="I33" i="13"/>
  <c r="D34" i="13"/>
  <c r="E34" i="13"/>
  <c r="I34" i="13"/>
  <c r="D35" i="13"/>
  <c r="I35" i="13"/>
  <c r="E35" i="13"/>
  <c r="D36" i="13"/>
  <c r="I36" i="13"/>
  <c r="E36" i="13"/>
  <c r="D37" i="13"/>
  <c r="E37" i="13"/>
  <c r="I37" i="13"/>
  <c r="D38" i="13"/>
  <c r="E38" i="13"/>
  <c r="I38" i="13"/>
  <c r="D39" i="13"/>
  <c r="I39" i="13"/>
  <c r="E39" i="13"/>
  <c r="D40" i="13"/>
  <c r="I40" i="13"/>
  <c r="E40" i="13"/>
  <c r="D41" i="13"/>
  <c r="I41" i="13"/>
  <c r="E41" i="13"/>
  <c r="D42" i="13"/>
  <c r="E42" i="13"/>
  <c r="I42" i="13"/>
  <c r="D43" i="13"/>
  <c r="I43" i="13"/>
  <c r="E43" i="13"/>
  <c r="D44" i="13"/>
  <c r="I44" i="13"/>
  <c r="E44" i="13"/>
  <c r="D45" i="13"/>
  <c r="E45" i="13"/>
  <c r="I45" i="13"/>
  <c r="D46" i="13"/>
  <c r="E46" i="13"/>
  <c r="I46" i="13"/>
  <c r="D47" i="13"/>
  <c r="I47" i="13"/>
  <c r="E47" i="13"/>
  <c r="D48" i="13"/>
  <c r="I48" i="13"/>
  <c r="E48" i="13"/>
  <c r="D49" i="13"/>
  <c r="I49" i="13"/>
  <c r="E49" i="13"/>
  <c r="D50" i="13"/>
  <c r="E50" i="13"/>
  <c r="I50" i="13"/>
  <c r="D51" i="13"/>
  <c r="I51" i="13"/>
  <c r="E51" i="13"/>
  <c r="D52" i="13"/>
  <c r="I52" i="13"/>
  <c r="E52" i="13"/>
  <c r="D64" i="13"/>
  <c r="I64" i="13"/>
  <c r="E64" i="13"/>
  <c r="D53" i="13"/>
  <c r="I53" i="13"/>
  <c r="E53" i="13"/>
  <c r="E54" i="13"/>
  <c r="D54" i="13"/>
  <c r="D55" i="13"/>
  <c r="E59" i="13"/>
  <c r="D56" i="13"/>
  <c r="D57" i="13"/>
  <c r="D58" i="13"/>
  <c r="D59" i="13"/>
  <c r="I59" i="13"/>
  <c r="D60" i="13"/>
  <c r="D61" i="13"/>
  <c r="E61" i="13"/>
  <c r="I61" i="13"/>
  <c r="E62" i="13"/>
  <c r="E63" i="13"/>
  <c r="D65" i="13"/>
  <c r="D66" i="13"/>
  <c r="D67" i="13"/>
  <c r="D68" i="13"/>
  <c r="E68" i="13"/>
  <c r="I68" i="13"/>
  <c r="D69" i="13"/>
  <c r="E69" i="13"/>
  <c r="I69" i="13"/>
  <c r="D70" i="13"/>
  <c r="I70" i="13"/>
  <c r="E70" i="13"/>
  <c r="D71" i="13"/>
  <c r="I71" i="13"/>
  <c r="E71" i="13"/>
  <c r="D72" i="13"/>
  <c r="I72" i="13"/>
  <c r="E72" i="13"/>
  <c r="D73" i="13"/>
  <c r="E73" i="13"/>
  <c r="I73" i="13"/>
  <c r="J2" i="13"/>
  <c r="B2" i="13"/>
  <c r="B3" i="13"/>
  <c r="C2" i="13"/>
  <c r="C22" i="13"/>
  <c r="L71" i="13"/>
  <c r="M71" i="13"/>
  <c r="C31" i="13"/>
  <c r="C19" i="13"/>
  <c r="B31" i="13"/>
  <c r="B25" i="13"/>
  <c r="B19" i="13"/>
  <c r="B13" i="13"/>
  <c r="B7" i="13"/>
  <c r="L25" i="13"/>
  <c r="L3" i="13"/>
  <c r="L12" i="13"/>
  <c r="L15" i="13"/>
  <c r="L27" i="13"/>
  <c r="L35" i="13"/>
  <c r="L37" i="13"/>
  <c r="L43" i="13"/>
  <c r="L45" i="13"/>
  <c r="L51" i="13"/>
  <c r="L53" i="13"/>
  <c r="L61" i="13"/>
  <c r="L67" i="13"/>
  <c r="L69" i="13"/>
  <c r="N34" i="13"/>
  <c r="N35" i="13"/>
  <c r="N36" i="13"/>
  <c r="N37" i="13"/>
  <c r="M32" i="13"/>
  <c r="M50" i="13"/>
  <c r="N52" i="13"/>
  <c r="N53" i="13"/>
  <c r="N54" i="13"/>
  <c r="N5" i="13"/>
  <c r="N6" i="13"/>
  <c r="N8" i="13"/>
  <c r="N9" i="13"/>
  <c r="N11" i="13"/>
  <c r="M2" i="13"/>
  <c r="M68" i="13"/>
  <c r="M69" i="13"/>
  <c r="M70" i="13"/>
  <c r="O11" i="13"/>
  <c r="O8" i="13"/>
  <c r="O54" i="13"/>
  <c r="O36" i="13"/>
  <c r="O34" i="13"/>
  <c r="P95" i="31"/>
  <c r="R10" i="25"/>
  <c r="X10" i="25"/>
  <c r="Y11" i="37"/>
  <c r="AB10" i="25"/>
  <c r="AE10" i="25"/>
  <c r="AH10" i="25"/>
  <c r="R11" i="25"/>
  <c r="X11" i="25"/>
  <c r="Y12" i="37"/>
  <c r="U11" i="25"/>
  <c r="AB11" i="25"/>
  <c r="AH11" i="25"/>
  <c r="AE11" i="25"/>
  <c r="R12" i="25"/>
  <c r="U12" i="25"/>
  <c r="X12" i="25"/>
  <c r="Y13" i="37"/>
  <c r="AB12" i="25"/>
  <c r="AH12" i="25"/>
  <c r="AE12" i="25"/>
  <c r="R13" i="25"/>
  <c r="U13" i="25"/>
  <c r="X13" i="25"/>
  <c r="Y14" i="37"/>
  <c r="AB13" i="25"/>
  <c r="AE13" i="25"/>
  <c r="AH13" i="25"/>
  <c r="R14" i="25"/>
  <c r="U14" i="25"/>
  <c r="X14" i="25"/>
  <c r="Y15" i="37"/>
  <c r="AB14" i="25"/>
  <c r="AE14" i="25"/>
  <c r="AH14" i="25"/>
  <c r="AI15" i="37"/>
  <c r="R34" i="25"/>
  <c r="X34" i="25"/>
  <c r="Y35" i="37"/>
  <c r="U34" i="25"/>
  <c r="AB34" i="25"/>
  <c r="AH34" i="25"/>
  <c r="AE34" i="25"/>
  <c r="R35" i="25"/>
  <c r="X35" i="25"/>
  <c r="Y36" i="37"/>
  <c r="U35" i="25"/>
  <c r="AB35" i="25"/>
  <c r="AE35" i="25"/>
  <c r="AH35" i="25"/>
  <c r="R36" i="25"/>
  <c r="U36" i="25"/>
  <c r="X36" i="25"/>
  <c r="Y37" i="37"/>
  <c r="AB36" i="25"/>
  <c r="AE36" i="25"/>
  <c r="AH36" i="25"/>
  <c r="R37" i="25"/>
  <c r="U37" i="25"/>
  <c r="X37" i="25"/>
  <c r="Y38" i="37"/>
  <c r="AB37" i="25"/>
  <c r="AE37" i="25"/>
  <c r="AH37" i="25"/>
  <c r="R50" i="25"/>
  <c r="X50" i="25"/>
  <c r="Y51" i="37"/>
  <c r="U50" i="25"/>
  <c r="AB50" i="25"/>
  <c r="AH50" i="25"/>
  <c r="AE50" i="25"/>
  <c r="R51" i="25"/>
  <c r="U51" i="25"/>
  <c r="X51" i="25"/>
  <c r="Y52" i="37"/>
  <c r="AB51" i="25"/>
  <c r="AH51" i="25"/>
  <c r="AE51" i="25"/>
  <c r="R52" i="25"/>
  <c r="U52" i="25"/>
  <c r="X52" i="25"/>
  <c r="Y53" i="37"/>
  <c r="AB52" i="25"/>
  <c r="AE52" i="25"/>
  <c r="AH52" i="25"/>
  <c r="G67" i="37"/>
  <c r="G75" i="37"/>
  <c r="G82" i="37"/>
  <c r="AL34" i="25"/>
  <c r="AL35" i="25"/>
  <c r="AL36" i="25"/>
  <c r="AL37" i="25"/>
  <c r="AL50" i="25"/>
  <c r="AL51" i="25"/>
  <c r="AL52" i="25"/>
  <c r="AL10" i="25"/>
  <c r="AL11" i="25"/>
  <c r="AL12" i="25"/>
  <c r="AL13" i="25"/>
  <c r="AL14" i="25"/>
  <c r="B3" i="36"/>
  <c r="C3" i="36"/>
  <c r="A5" i="36"/>
  <c r="C5" i="36"/>
  <c r="B7" i="36"/>
  <c r="C7" i="36"/>
  <c r="H13" i="36"/>
  <c r="B16" i="36"/>
  <c r="H16" i="36"/>
  <c r="B32" i="36"/>
  <c r="C32" i="36"/>
  <c r="A34" i="36"/>
  <c r="C34" i="36"/>
  <c r="B36" i="36"/>
  <c r="C36" i="36"/>
  <c r="B39" i="36"/>
  <c r="B41" i="36"/>
  <c r="H43" i="36"/>
  <c r="B44" i="36"/>
  <c r="H45" i="36"/>
  <c r="D47" i="36"/>
  <c r="K47" i="36"/>
  <c r="R47" i="36"/>
  <c r="Y47" i="36"/>
  <c r="AF47" i="36"/>
  <c r="AM47" i="36"/>
  <c r="D48" i="36"/>
  <c r="K48" i="36"/>
  <c r="R48" i="36"/>
  <c r="Y48" i="36"/>
  <c r="AF48" i="36"/>
  <c r="AM48" i="36"/>
  <c r="D49" i="36"/>
  <c r="K49" i="36"/>
  <c r="R49" i="36"/>
  <c r="Y49" i="36"/>
  <c r="AF49" i="36"/>
  <c r="AM49" i="36"/>
  <c r="B54" i="36"/>
  <c r="C54" i="36"/>
  <c r="A56" i="36"/>
  <c r="C56" i="36"/>
  <c r="B58" i="36"/>
  <c r="C58" i="36"/>
  <c r="B61" i="36"/>
  <c r="AB61" i="36"/>
  <c r="AP61" i="36"/>
  <c r="B63" i="36"/>
  <c r="AB63" i="36"/>
  <c r="AE63" i="36"/>
  <c r="A64" i="36"/>
  <c r="B64" i="36"/>
  <c r="A65" i="36"/>
  <c r="H65" i="36"/>
  <c r="A66" i="36"/>
  <c r="B66" i="36"/>
  <c r="B68" i="36"/>
  <c r="D68" i="36"/>
  <c r="K68" i="36"/>
  <c r="R68" i="36"/>
  <c r="Y68" i="36"/>
  <c r="AF68" i="36"/>
  <c r="AM68" i="36"/>
  <c r="B69" i="36"/>
  <c r="D69" i="36"/>
  <c r="K69" i="36"/>
  <c r="R69" i="36"/>
  <c r="Y69" i="36"/>
  <c r="AF69" i="36"/>
  <c r="AM69" i="36"/>
  <c r="B70" i="36"/>
  <c r="D70" i="36"/>
  <c r="K70" i="36"/>
  <c r="R70" i="36"/>
  <c r="Y70" i="36"/>
  <c r="AF70" i="36"/>
  <c r="AM70" i="36"/>
  <c r="B71" i="36"/>
  <c r="G71" i="36"/>
  <c r="N71" i="36"/>
  <c r="U71" i="36"/>
  <c r="AB71" i="36"/>
  <c r="AI71" i="36"/>
  <c r="AP71" i="36"/>
  <c r="B72" i="36"/>
  <c r="G72" i="36"/>
  <c r="N72" i="36"/>
  <c r="U72" i="36"/>
  <c r="AB72" i="36"/>
  <c r="AI72" i="36"/>
  <c r="AP72" i="36"/>
  <c r="B73" i="36"/>
  <c r="G73" i="36"/>
  <c r="N73" i="36"/>
  <c r="U73" i="36"/>
  <c r="AB73" i="36"/>
  <c r="AI73" i="36"/>
  <c r="AP73" i="36"/>
  <c r="B75" i="36"/>
  <c r="C75" i="36"/>
  <c r="A77" i="36"/>
  <c r="C77" i="36"/>
  <c r="B79" i="36"/>
  <c r="C79" i="36"/>
  <c r="B106" i="36"/>
  <c r="C106" i="36"/>
  <c r="A108" i="36"/>
  <c r="C108" i="36"/>
  <c r="B110" i="36"/>
  <c r="C110" i="36"/>
  <c r="B108" i="34"/>
  <c r="C108" i="34"/>
  <c r="A106" i="34"/>
  <c r="C106" i="34"/>
  <c r="B104" i="34"/>
  <c r="C104" i="34"/>
  <c r="B62" i="34"/>
  <c r="B64" i="34"/>
  <c r="H64" i="34"/>
  <c r="B40" i="34"/>
  <c r="H41" i="34"/>
  <c r="B42" i="34"/>
  <c r="H43" i="34"/>
  <c r="B14" i="34"/>
  <c r="B15" i="34"/>
  <c r="B16" i="34"/>
  <c r="H16" i="34"/>
  <c r="B77" i="34"/>
  <c r="C77" i="34"/>
  <c r="A75" i="34"/>
  <c r="C75" i="34"/>
  <c r="B73" i="34"/>
  <c r="C73" i="34"/>
  <c r="D45" i="34"/>
  <c r="K45" i="34"/>
  <c r="R45" i="34"/>
  <c r="Y45" i="34"/>
  <c r="AF45" i="34"/>
  <c r="AM45" i="34"/>
  <c r="D46" i="34"/>
  <c r="K46" i="34"/>
  <c r="R46" i="34"/>
  <c r="Y46" i="34"/>
  <c r="AF46" i="34"/>
  <c r="AM46" i="34"/>
  <c r="D47" i="34"/>
  <c r="K47" i="34"/>
  <c r="R47" i="34"/>
  <c r="Y47" i="34"/>
  <c r="AF47" i="34"/>
  <c r="AM47" i="34"/>
  <c r="B39" i="34"/>
  <c r="B37" i="34"/>
  <c r="D66" i="34"/>
  <c r="K66" i="34"/>
  <c r="R66" i="34"/>
  <c r="Y66" i="34"/>
  <c r="AF66" i="34"/>
  <c r="AM66" i="34"/>
  <c r="D67" i="34"/>
  <c r="K67" i="34"/>
  <c r="R67" i="34"/>
  <c r="Y67" i="34"/>
  <c r="AF67" i="34"/>
  <c r="AM67" i="34"/>
  <c r="D68" i="34"/>
  <c r="K68" i="34"/>
  <c r="R68" i="34"/>
  <c r="Y68" i="34"/>
  <c r="AF68" i="34"/>
  <c r="AM68" i="34"/>
  <c r="B59" i="34"/>
  <c r="B61" i="34"/>
  <c r="C34" i="34"/>
  <c r="C56" i="34"/>
  <c r="B56" i="34"/>
  <c r="B34" i="34"/>
  <c r="C32" i="34"/>
  <c r="C54" i="34"/>
  <c r="A54" i="34"/>
  <c r="A32" i="34"/>
  <c r="C30" i="34"/>
  <c r="C52" i="34"/>
  <c r="B52" i="34"/>
  <c r="B30" i="34"/>
  <c r="B3" i="34"/>
  <c r="C3" i="34"/>
  <c r="A5" i="34"/>
  <c r="C5" i="34"/>
  <c r="B7" i="34"/>
  <c r="C7" i="34"/>
  <c r="AB59" i="34"/>
  <c r="AP59" i="34"/>
  <c r="AB61" i="34"/>
  <c r="AE61" i="34"/>
  <c r="A62" i="34"/>
  <c r="A63" i="34"/>
  <c r="A64" i="34"/>
  <c r="B66" i="34"/>
  <c r="B67" i="34"/>
  <c r="B68" i="34"/>
  <c r="B69" i="34"/>
  <c r="G69" i="34"/>
  <c r="N69" i="34"/>
  <c r="U69" i="34"/>
  <c r="AB69" i="34"/>
  <c r="AI69" i="34"/>
  <c r="AP69" i="34"/>
  <c r="B70" i="34"/>
  <c r="G70" i="34"/>
  <c r="N70" i="34"/>
  <c r="U70" i="34"/>
  <c r="AB70" i="34"/>
  <c r="AI70" i="34"/>
  <c r="AP70" i="34"/>
  <c r="B71" i="34"/>
  <c r="G71" i="34"/>
  <c r="N71" i="34"/>
  <c r="U71" i="34"/>
  <c r="AB71" i="34"/>
  <c r="AI71" i="34"/>
  <c r="AP71" i="34"/>
  <c r="AT60" i="37"/>
  <c r="AS60" i="37"/>
  <c r="AR60" i="37"/>
  <c r="AN60" i="37"/>
  <c r="AQ60" i="37"/>
  <c r="AM60" i="37"/>
  <c r="AL60" i="37"/>
  <c r="AK60" i="37"/>
  <c r="AF60" i="37"/>
  <c r="AE60" i="37"/>
  <c r="AD60" i="37"/>
  <c r="AC60" i="37"/>
  <c r="Y60" i="37"/>
  <c r="X60" i="37"/>
  <c r="W60" i="37"/>
  <c r="R60" i="37"/>
  <c r="Q60" i="37"/>
  <c r="P60" i="37"/>
  <c r="L60" i="37"/>
  <c r="O60" i="37"/>
  <c r="K60" i="37"/>
  <c r="J60" i="37"/>
  <c r="I60" i="37"/>
  <c r="AT45" i="37"/>
  <c r="AS45" i="37"/>
  <c r="AR45" i="37"/>
  <c r="AM45" i="37"/>
  <c r="AL45" i="37"/>
  <c r="AK45" i="37"/>
  <c r="AF45" i="37"/>
  <c r="AE45" i="37"/>
  <c r="AD45" i="37"/>
  <c r="Z45" i="37"/>
  <c r="AC45" i="37"/>
  <c r="Y45" i="37"/>
  <c r="X45" i="37"/>
  <c r="W45" i="37"/>
  <c r="R45" i="37"/>
  <c r="Q45" i="37"/>
  <c r="P45" i="37"/>
  <c r="K45" i="37"/>
  <c r="J45" i="37"/>
  <c r="I45" i="37"/>
  <c r="AM29" i="37"/>
  <c r="AL29" i="37"/>
  <c r="AK29" i="37"/>
  <c r="AG29" i="37"/>
  <c r="AJ29" i="37"/>
  <c r="AF29" i="37"/>
  <c r="AE29" i="37"/>
  <c r="AD29" i="37"/>
  <c r="Y29" i="37"/>
  <c r="X29" i="37"/>
  <c r="W29" i="37"/>
  <c r="R29" i="37"/>
  <c r="Q29" i="37"/>
  <c r="P29" i="37"/>
  <c r="O29" i="37"/>
  <c r="K29" i="37"/>
  <c r="J29" i="37"/>
  <c r="I29" i="37"/>
  <c r="E29" i="37"/>
  <c r="H29" i="37"/>
  <c r="AM22" i="37"/>
  <c r="AL22" i="37"/>
  <c r="AK22" i="37"/>
  <c r="AF22" i="37"/>
  <c r="AE22" i="37"/>
  <c r="AD22" i="37"/>
  <c r="AC22" i="37"/>
  <c r="Y22" i="37"/>
  <c r="X22" i="37"/>
  <c r="W22" i="37"/>
  <c r="R22" i="37"/>
  <c r="Q22" i="37"/>
  <c r="P22" i="37"/>
  <c r="L22" i="37"/>
  <c r="O22" i="37"/>
  <c r="I22" i="37"/>
  <c r="K22" i="37"/>
  <c r="J22" i="37"/>
  <c r="AP60" i="37"/>
  <c r="AO60" i="37"/>
  <c r="AI60" i="37"/>
  <c r="AH60" i="37"/>
  <c r="AG60" i="37"/>
  <c r="AB60" i="37"/>
  <c r="AA60" i="37"/>
  <c r="Z60" i="37"/>
  <c r="U60" i="37"/>
  <c r="T60" i="37"/>
  <c r="S60" i="37"/>
  <c r="V60" i="37"/>
  <c r="N60" i="37"/>
  <c r="M60" i="37"/>
  <c r="G60" i="37"/>
  <c r="F60" i="37"/>
  <c r="E60" i="37"/>
  <c r="AP45" i="37"/>
  <c r="AO45" i="37"/>
  <c r="AN45" i="37"/>
  <c r="AQ45" i="37"/>
  <c r="AI45" i="37"/>
  <c r="AH45" i="37"/>
  <c r="AG45" i="37"/>
  <c r="AJ45" i="37"/>
  <c r="AB45" i="37"/>
  <c r="AA45" i="37"/>
  <c r="U45" i="37"/>
  <c r="T45" i="37"/>
  <c r="S45" i="37"/>
  <c r="V45" i="37"/>
  <c r="N45" i="37"/>
  <c r="M45" i="37"/>
  <c r="L45" i="37"/>
  <c r="O45" i="37"/>
  <c r="G45" i="37"/>
  <c r="F45" i="37"/>
  <c r="E45" i="37"/>
  <c r="H45" i="37"/>
  <c r="AI29" i="37"/>
  <c r="AH29" i="37"/>
  <c r="AB29" i="37"/>
  <c r="AA29" i="37"/>
  <c r="Z29" i="37"/>
  <c r="AC29" i="37"/>
  <c r="U29" i="37"/>
  <c r="T29" i="37"/>
  <c r="S29" i="37"/>
  <c r="V29" i="37"/>
  <c r="N29" i="37"/>
  <c r="M29" i="37"/>
  <c r="L29" i="37"/>
  <c r="G29" i="37"/>
  <c r="F29" i="37"/>
  <c r="AI22" i="37"/>
  <c r="AH22" i="37"/>
  <c r="AG22" i="37"/>
  <c r="AB22" i="37"/>
  <c r="AA22" i="37"/>
  <c r="Z22" i="37"/>
  <c r="U22" i="37"/>
  <c r="T22" i="37"/>
  <c r="S22" i="37"/>
  <c r="V22" i="37"/>
  <c r="N22" i="37"/>
  <c r="M22" i="37"/>
  <c r="E22" i="37"/>
  <c r="G22" i="37"/>
  <c r="F22" i="37"/>
  <c r="AJ60" i="37"/>
  <c r="H60" i="37"/>
  <c r="AJ22" i="37"/>
  <c r="H22" i="37"/>
  <c r="V95" i="37"/>
  <c r="S95" i="37"/>
  <c r="U95" i="37"/>
  <c r="R95" i="37"/>
  <c r="C1" i="37"/>
  <c r="D1" i="37"/>
  <c r="B3" i="37"/>
  <c r="D3" i="37"/>
  <c r="C5" i="37"/>
  <c r="D5" i="37"/>
  <c r="C8" i="37"/>
  <c r="AC8" i="37"/>
  <c r="AQ8" i="37"/>
  <c r="C10" i="37"/>
  <c r="S10" i="37"/>
  <c r="V10" i="37"/>
  <c r="Y10" i="37"/>
  <c r="AC10" i="37"/>
  <c r="AF10" i="37"/>
  <c r="AI10" i="37"/>
  <c r="B11" i="37"/>
  <c r="I11" i="37"/>
  <c r="S11" i="37"/>
  <c r="V11" i="37"/>
  <c r="AC11" i="37"/>
  <c r="AF11" i="37"/>
  <c r="AI11" i="37"/>
  <c r="AQ11" i="37"/>
  <c r="B12" i="37"/>
  <c r="I12" i="37"/>
  <c r="S12" i="37"/>
  <c r="V12" i="37"/>
  <c r="AC12" i="37"/>
  <c r="AF12" i="37"/>
  <c r="AQ12" i="37"/>
  <c r="B13" i="37"/>
  <c r="S13" i="37"/>
  <c r="V13" i="37"/>
  <c r="AC13" i="37"/>
  <c r="AF13" i="37"/>
  <c r="AQ13" i="37"/>
  <c r="B14" i="37"/>
  <c r="S14" i="37"/>
  <c r="V14" i="37"/>
  <c r="AC14" i="37"/>
  <c r="AF14" i="37"/>
  <c r="AQ14" i="37"/>
  <c r="B15" i="37"/>
  <c r="C15" i="37"/>
  <c r="I15" i="37"/>
  <c r="S15" i="37"/>
  <c r="V15" i="37"/>
  <c r="AC15" i="37"/>
  <c r="AF15" i="37"/>
  <c r="AQ15" i="37"/>
  <c r="C17" i="37"/>
  <c r="E17" i="37"/>
  <c r="L17" i="37"/>
  <c r="S17" i="37"/>
  <c r="Z17" i="37"/>
  <c r="AG17" i="37"/>
  <c r="C18" i="37"/>
  <c r="E18" i="37"/>
  <c r="L18" i="37"/>
  <c r="S18" i="37"/>
  <c r="Z18" i="37"/>
  <c r="AG18" i="37"/>
  <c r="C19" i="37"/>
  <c r="E19" i="37"/>
  <c r="L19" i="37"/>
  <c r="S19" i="37"/>
  <c r="Z19" i="37"/>
  <c r="AG19" i="37"/>
  <c r="C20" i="37"/>
  <c r="E20" i="37"/>
  <c r="H20" i="37"/>
  <c r="I20" i="37"/>
  <c r="L20" i="37"/>
  <c r="O20" i="37"/>
  <c r="P20" i="37"/>
  <c r="S20" i="37"/>
  <c r="V20" i="37"/>
  <c r="W20" i="37"/>
  <c r="Z20" i="37"/>
  <c r="AC20" i="37"/>
  <c r="AD20" i="37"/>
  <c r="AG20" i="37"/>
  <c r="AJ20" i="37"/>
  <c r="AK20" i="37"/>
  <c r="C21" i="37"/>
  <c r="E21" i="37"/>
  <c r="H21" i="37"/>
  <c r="I21" i="37"/>
  <c r="L21" i="37"/>
  <c r="O21" i="37"/>
  <c r="P21" i="37"/>
  <c r="S21" i="37"/>
  <c r="V21" i="37"/>
  <c r="W21" i="37"/>
  <c r="Z21" i="37"/>
  <c r="AC21" i="37"/>
  <c r="AD21" i="37"/>
  <c r="AG21" i="37"/>
  <c r="AJ21" i="37"/>
  <c r="AK21" i="37"/>
  <c r="C22" i="37"/>
  <c r="E27" i="37"/>
  <c r="I27" i="37"/>
  <c r="L27" i="37"/>
  <c r="P27" i="37"/>
  <c r="S27" i="37"/>
  <c r="W27" i="37"/>
  <c r="Z27" i="37"/>
  <c r="AD27" i="37"/>
  <c r="AG27" i="37"/>
  <c r="AK27" i="37"/>
  <c r="E28" i="37"/>
  <c r="I28" i="37"/>
  <c r="L28" i="37"/>
  <c r="P28" i="37"/>
  <c r="S28" i="37"/>
  <c r="W28" i="37"/>
  <c r="Z28" i="37"/>
  <c r="AD28" i="37"/>
  <c r="AG28" i="37"/>
  <c r="AK28" i="37"/>
  <c r="C32" i="37"/>
  <c r="S35" i="37"/>
  <c r="V35" i="37"/>
  <c r="AC35" i="37"/>
  <c r="AF35" i="37"/>
  <c r="AQ35" i="37"/>
  <c r="I36" i="37"/>
  <c r="V36" i="37"/>
  <c r="AC36" i="37"/>
  <c r="AF36" i="37"/>
  <c r="AI36" i="37"/>
  <c r="AQ36" i="37"/>
  <c r="C37" i="37"/>
  <c r="S37" i="37"/>
  <c r="AC37" i="37"/>
  <c r="AF37" i="37"/>
  <c r="AI37" i="37"/>
  <c r="AQ37" i="37"/>
  <c r="C38" i="37"/>
  <c r="S38" i="37"/>
  <c r="V38" i="37"/>
  <c r="AC38" i="37"/>
  <c r="AF38" i="37"/>
  <c r="AI38" i="37"/>
  <c r="AQ38" i="37"/>
  <c r="E40" i="37"/>
  <c r="L40" i="37"/>
  <c r="S40" i="37"/>
  <c r="Z40" i="37"/>
  <c r="AG40" i="37"/>
  <c r="AN40" i="37"/>
  <c r="E43" i="37"/>
  <c r="H43" i="37"/>
  <c r="I43" i="37"/>
  <c r="L43" i="37"/>
  <c r="O43" i="37"/>
  <c r="P43" i="37"/>
  <c r="S43" i="37"/>
  <c r="V43" i="37"/>
  <c r="W43" i="37"/>
  <c r="Z43" i="37"/>
  <c r="AC43" i="37"/>
  <c r="AD43" i="37"/>
  <c r="AG43" i="37"/>
  <c r="AJ43" i="37"/>
  <c r="AK43" i="37"/>
  <c r="AN43" i="37"/>
  <c r="AQ43" i="37"/>
  <c r="AR43" i="37"/>
  <c r="E44" i="37"/>
  <c r="H44" i="37"/>
  <c r="I44" i="37"/>
  <c r="L44" i="37"/>
  <c r="O44" i="37"/>
  <c r="P44" i="37"/>
  <c r="S44" i="37"/>
  <c r="V44" i="37"/>
  <c r="W44" i="37"/>
  <c r="Z44" i="37"/>
  <c r="AC44" i="37"/>
  <c r="AD44" i="37"/>
  <c r="AG44" i="37"/>
  <c r="AJ44" i="37"/>
  <c r="AK44" i="37"/>
  <c r="AN44" i="37"/>
  <c r="AQ44" i="37"/>
  <c r="AR44" i="37"/>
  <c r="C48" i="37"/>
  <c r="AC48" i="37"/>
  <c r="AQ48" i="37"/>
  <c r="C50" i="37"/>
  <c r="S50" i="37"/>
  <c r="V50" i="37"/>
  <c r="Y50" i="37"/>
  <c r="AC50" i="37"/>
  <c r="AF50" i="37"/>
  <c r="AI50" i="37"/>
  <c r="B51" i="37"/>
  <c r="I51" i="37"/>
  <c r="S51" i="37"/>
  <c r="V51" i="37"/>
  <c r="AC51" i="37"/>
  <c r="AF51" i="37"/>
  <c r="AQ51" i="37"/>
  <c r="B52" i="37"/>
  <c r="C52" i="37"/>
  <c r="S52" i="37"/>
  <c r="V52" i="37"/>
  <c r="AF52" i="37"/>
  <c r="AQ52" i="37"/>
  <c r="B53" i="37"/>
  <c r="C53" i="37"/>
  <c r="S53" i="37"/>
  <c r="V53" i="37"/>
  <c r="AC53" i="37"/>
  <c r="AF53" i="37"/>
  <c r="AQ53" i="37"/>
  <c r="C55" i="37"/>
  <c r="E55" i="37"/>
  <c r="L55" i="37"/>
  <c r="S55" i="37"/>
  <c r="Z55" i="37"/>
  <c r="AG55" i="37"/>
  <c r="AN55" i="37"/>
  <c r="C56" i="37"/>
  <c r="E56" i="37"/>
  <c r="L56" i="37"/>
  <c r="S56" i="37"/>
  <c r="Z56" i="37"/>
  <c r="AG56" i="37"/>
  <c r="AN56" i="37"/>
  <c r="C57" i="37"/>
  <c r="E57" i="37"/>
  <c r="L57" i="37"/>
  <c r="S57" i="37"/>
  <c r="Z57" i="37"/>
  <c r="AG57" i="37"/>
  <c r="AN57" i="37"/>
  <c r="C58" i="37"/>
  <c r="E58" i="37"/>
  <c r="H58" i="37"/>
  <c r="I58" i="37"/>
  <c r="L58" i="37"/>
  <c r="O58" i="37"/>
  <c r="P58" i="37"/>
  <c r="S58" i="37"/>
  <c r="V58" i="37"/>
  <c r="W58" i="37"/>
  <c r="Z58" i="37"/>
  <c r="AC58" i="37"/>
  <c r="AD58" i="37"/>
  <c r="AG58" i="37"/>
  <c r="AJ58" i="37"/>
  <c r="AK58" i="37"/>
  <c r="AN58" i="37"/>
  <c r="AQ58" i="37"/>
  <c r="AR58" i="37"/>
  <c r="C59" i="37"/>
  <c r="E59" i="37"/>
  <c r="H59" i="37"/>
  <c r="I59" i="37"/>
  <c r="L59" i="37"/>
  <c r="O59" i="37"/>
  <c r="P59" i="37"/>
  <c r="S59" i="37"/>
  <c r="V59" i="37"/>
  <c r="W59" i="37"/>
  <c r="Z59" i="37"/>
  <c r="AC59" i="37"/>
  <c r="AD59" i="37"/>
  <c r="AG59" i="37"/>
  <c r="AJ59" i="37"/>
  <c r="AK59" i="37"/>
  <c r="AN59" i="37"/>
  <c r="AQ59" i="37"/>
  <c r="AR59" i="37"/>
  <c r="C60" i="37"/>
  <c r="C67" i="37"/>
  <c r="B73" i="37"/>
  <c r="C75" i="37"/>
  <c r="M76" i="37"/>
  <c r="B78" i="37"/>
  <c r="C82" i="37"/>
  <c r="B85" i="37"/>
  <c r="P95" i="37"/>
  <c r="V95" i="31"/>
  <c r="S95" i="31"/>
  <c r="U95" i="31"/>
  <c r="R95" i="31"/>
  <c r="C21" i="31"/>
  <c r="E21" i="31"/>
  <c r="H21" i="31"/>
  <c r="I21" i="31"/>
  <c r="L21" i="31"/>
  <c r="O21" i="31"/>
  <c r="P21" i="31"/>
  <c r="S21" i="31"/>
  <c r="V21" i="31"/>
  <c r="W21" i="31"/>
  <c r="Z21" i="31"/>
  <c r="AC21" i="31"/>
  <c r="AD21" i="31"/>
  <c r="AG21" i="31"/>
  <c r="AJ21" i="31"/>
  <c r="AK21" i="31"/>
  <c r="E28" i="31"/>
  <c r="I28" i="31"/>
  <c r="L28" i="31"/>
  <c r="P28" i="31"/>
  <c r="S28" i="31"/>
  <c r="W28" i="31"/>
  <c r="Z28" i="31"/>
  <c r="AD28" i="31"/>
  <c r="AG28" i="31"/>
  <c r="AK28" i="31"/>
  <c r="E55" i="31"/>
  <c r="L55" i="31"/>
  <c r="S55" i="31"/>
  <c r="Z55" i="31"/>
  <c r="AG55" i="31"/>
  <c r="AN55" i="31"/>
  <c r="E40" i="31"/>
  <c r="L40" i="31"/>
  <c r="S40" i="31"/>
  <c r="Z40" i="31"/>
  <c r="AG40" i="31"/>
  <c r="AN40" i="31"/>
  <c r="C48" i="31"/>
  <c r="C32" i="31"/>
  <c r="E43" i="31"/>
  <c r="H43" i="31"/>
  <c r="I43" i="31"/>
  <c r="L43" i="31"/>
  <c r="O43" i="31"/>
  <c r="P43" i="31"/>
  <c r="S43" i="31"/>
  <c r="V43" i="31"/>
  <c r="W43" i="31"/>
  <c r="Z43" i="31"/>
  <c r="AC43" i="31"/>
  <c r="AD43" i="31"/>
  <c r="AG43" i="31"/>
  <c r="AJ43" i="31"/>
  <c r="AK43" i="31"/>
  <c r="AN43" i="31"/>
  <c r="AQ43" i="31"/>
  <c r="AR43" i="31"/>
  <c r="E44" i="31"/>
  <c r="H44" i="31"/>
  <c r="I44" i="31"/>
  <c r="L44" i="31"/>
  <c r="O44" i="31"/>
  <c r="P44" i="31"/>
  <c r="S44" i="31"/>
  <c r="V44" i="31"/>
  <c r="W44" i="31"/>
  <c r="Z44" i="31"/>
  <c r="AC44" i="31"/>
  <c r="AD44" i="31"/>
  <c r="AG44" i="31"/>
  <c r="AJ44" i="31"/>
  <c r="AK44" i="31"/>
  <c r="AN44" i="31"/>
  <c r="AQ44" i="31"/>
  <c r="AR44" i="31"/>
  <c r="E45" i="31"/>
  <c r="H45" i="31"/>
  <c r="I45" i="31"/>
  <c r="L45" i="31"/>
  <c r="O45" i="31"/>
  <c r="P45" i="31"/>
  <c r="S45" i="31"/>
  <c r="V45" i="31"/>
  <c r="W45" i="31"/>
  <c r="Z45" i="31"/>
  <c r="AC45" i="31"/>
  <c r="AD45" i="31"/>
  <c r="AG45" i="31"/>
  <c r="AJ45" i="31"/>
  <c r="AK45" i="31"/>
  <c r="AN45" i="31"/>
  <c r="AQ45" i="31"/>
  <c r="AR45" i="31"/>
  <c r="AR58" i="31"/>
  <c r="AR59" i="31"/>
  <c r="AR60" i="31"/>
  <c r="AN58" i="31"/>
  <c r="AN59" i="31"/>
  <c r="AN60" i="31"/>
  <c r="AK58" i="31"/>
  <c r="AK59" i="31"/>
  <c r="AK60" i="31"/>
  <c r="AG58" i="31"/>
  <c r="AG59" i="31"/>
  <c r="AG60" i="31"/>
  <c r="AD58" i="31"/>
  <c r="AD59" i="31"/>
  <c r="AD60" i="31"/>
  <c r="Z58" i="31"/>
  <c r="Z59" i="31"/>
  <c r="Z60" i="31"/>
  <c r="W58" i="31"/>
  <c r="W59" i="31"/>
  <c r="W60" i="31"/>
  <c r="S58" i="31"/>
  <c r="S59" i="31"/>
  <c r="S60" i="31"/>
  <c r="P58" i="31"/>
  <c r="P59" i="31"/>
  <c r="P60" i="31"/>
  <c r="L58" i="31"/>
  <c r="L59" i="31"/>
  <c r="L60" i="31"/>
  <c r="I58" i="31"/>
  <c r="I59" i="31"/>
  <c r="I60" i="31"/>
  <c r="E58" i="31"/>
  <c r="E59" i="31"/>
  <c r="E60" i="31"/>
  <c r="C51" i="31"/>
  <c r="I51" i="31"/>
  <c r="AC51" i="31"/>
  <c r="AF51" i="31"/>
  <c r="AQ51" i="31"/>
  <c r="AF52" i="31"/>
  <c r="AQ52" i="31"/>
  <c r="C53" i="31"/>
  <c r="AC53" i="31"/>
  <c r="AQ53" i="31"/>
  <c r="I35" i="31"/>
  <c r="AC35" i="31"/>
  <c r="AF35" i="31"/>
  <c r="AQ35" i="31"/>
  <c r="AC36" i="31"/>
  <c r="AF36" i="31"/>
  <c r="AI36" i="31"/>
  <c r="AQ36" i="31"/>
  <c r="C37" i="31"/>
  <c r="AC37" i="31"/>
  <c r="AF37" i="31"/>
  <c r="AI37" i="31"/>
  <c r="AQ37" i="31"/>
  <c r="I38" i="31"/>
  <c r="AC38" i="31"/>
  <c r="AF38" i="31"/>
  <c r="AI38" i="31"/>
  <c r="AQ38" i="31"/>
  <c r="M76" i="31"/>
  <c r="C82" i="31"/>
  <c r="C75" i="31"/>
  <c r="C67" i="31"/>
  <c r="B85" i="31"/>
  <c r="B80" i="31"/>
  <c r="G75" i="31"/>
  <c r="B73" i="31"/>
  <c r="AK27" i="31"/>
  <c r="AG27" i="31"/>
  <c r="AD27" i="31"/>
  <c r="Z27" i="31"/>
  <c r="W27" i="31"/>
  <c r="S27" i="31"/>
  <c r="P27" i="31"/>
  <c r="L27" i="31"/>
  <c r="I27" i="31"/>
  <c r="E27" i="31"/>
  <c r="B15" i="31"/>
  <c r="C15" i="31"/>
  <c r="I15" i="31"/>
  <c r="AQ15" i="31"/>
  <c r="AC15" i="31"/>
  <c r="AF15" i="31"/>
  <c r="B3" i="31"/>
  <c r="C1" i="31"/>
  <c r="D1" i="31"/>
  <c r="D3" i="31"/>
  <c r="C5" i="31"/>
  <c r="D5" i="31"/>
  <c r="C8" i="31"/>
  <c r="AC8" i="31"/>
  <c r="AQ8" i="31"/>
  <c r="C10" i="31"/>
  <c r="AC10" i="31"/>
  <c r="AF10" i="31"/>
  <c r="AI10" i="31"/>
  <c r="B11" i="31"/>
  <c r="I11" i="31"/>
  <c r="AC11" i="31"/>
  <c r="AF11" i="31"/>
  <c r="AI11" i="31"/>
  <c r="AQ11" i="31"/>
  <c r="B12" i="31"/>
  <c r="I12" i="31"/>
  <c r="AC12" i="31"/>
  <c r="AF12" i="31"/>
  <c r="AQ12" i="31"/>
  <c r="B13" i="31"/>
  <c r="I13" i="31"/>
  <c r="AF13" i="31"/>
  <c r="AQ13" i="31"/>
  <c r="B14" i="31"/>
  <c r="AC14" i="31"/>
  <c r="AQ14" i="31"/>
  <c r="C17" i="31"/>
  <c r="E17" i="31"/>
  <c r="L17" i="31"/>
  <c r="S17" i="31"/>
  <c r="Z17" i="31"/>
  <c r="AG17" i="31"/>
  <c r="C18" i="31"/>
  <c r="E18" i="31"/>
  <c r="L18" i="31"/>
  <c r="S18" i="31"/>
  <c r="Z18" i="31"/>
  <c r="AG18" i="31"/>
  <c r="C19" i="31"/>
  <c r="E19" i="31"/>
  <c r="L19" i="31"/>
  <c r="S19" i="31"/>
  <c r="Z19" i="31"/>
  <c r="AG19" i="31"/>
  <c r="C20" i="31"/>
  <c r="E20" i="31"/>
  <c r="H20" i="31"/>
  <c r="I20" i="31"/>
  <c r="L20" i="31"/>
  <c r="O20" i="31"/>
  <c r="P20" i="31"/>
  <c r="S20" i="31"/>
  <c r="V20" i="31"/>
  <c r="W20" i="31"/>
  <c r="Z20" i="31"/>
  <c r="AC20" i="31"/>
  <c r="AD20" i="31"/>
  <c r="AG20" i="31"/>
  <c r="AJ20" i="31"/>
  <c r="AK20" i="31"/>
  <c r="AC48" i="31"/>
  <c r="AQ48" i="31"/>
  <c r="C50" i="31"/>
  <c r="AC50" i="31"/>
  <c r="AF50" i="31"/>
  <c r="AI50" i="31"/>
  <c r="B51" i="31"/>
  <c r="B52" i="31"/>
  <c r="B53" i="31"/>
  <c r="C55" i="31"/>
  <c r="C56" i="31"/>
  <c r="E56" i="31"/>
  <c r="L56" i="31"/>
  <c r="S56" i="31"/>
  <c r="Z56" i="31"/>
  <c r="AG56" i="31"/>
  <c r="AN56" i="31"/>
  <c r="C57" i="31"/>
  <c r="E57" i="31"/>
  <c r="L57" i="31"/>
  <c r="S57" i="31"/>
  <c r="Z57" i="31"/>
  <c r="AG57" i="31"/>
  <c r="AN57" i="31"/>
  <c r="C58" i="31"/>
  <c r="H58" i="31"/>
  <c r="O58" i="31"/>
  <c r="V58" i="31"/>
  <c r="AC58" i="31"/>
  <c r="AJ58" i="31"/>
  <c r="AQ58" i="31"/>
  <c r="C59" i="31"/>
  <c r="H59" i="31"/>
  <c r="O59" i="31"/>
  <c r="V59" i="31"/>
  <c r="AC59" i="31"/>
  <c r="AJ59" i="31"/>
  <c r="AQ59" i="31"/>
  <c r="C60" i="31"/>
  <c r="H60" i="31"/>
  <c r="O60" i="31"/>
  <c r="V60" i="31"/>
  <c r="AC60" i="31"/>
  <c r="AJ60" i="31"/>
  <c r="AQ60" i="31"/>
  <c r="D63" i="13"/>
  <c r="I63" i="13"/>
  <c r="D62" i="13"/>
  <c r="I62" i="13"/>
  <c r="D30" i="13"/>
  <c r="I30" i="13"/>
  <c r="D29" i="13"/>
  <c r="I29" i="13"/>
  <c r="D24" i="13"/>
  <c r="D23" i="13"/>
  <c r="D21" i="13"/>
  <c r="I21" i="13"/>
  <c r="D20" i="13"/>
  <c r="I20" i="13"/>
  <c r="D18" i="13"/>
  <c r="I18" i="13"/>
  <c r="D12" i="13"/>
  <c r="I12" i="13"/>
  <c r="M83" i="37"/>
  <c r="G94" i="31"/>
  <c r="C3" i="13"/>
  <c r="C5" i="13"/>
  <c r="C6" i="13"/>
  <c r="C8" i="13"/>
  <c r="C9" i="13"/>
  <c r="C11" i="13"/>
  <c r="C12" i="13"/>
  <c r="C14" i="13"/>
  <c r="C15" i="13"/>
  <c r="C17" i="13"/>
  <c r="C18" i="13"/>
  <c r="C20" i="13"/>
  <c r="C21" i="13"/>
  <c r="C23" i="13"/>
  <c r="C24" i="13"/>
  <c r="C26" i="13"/>
  <c r="C27" i="13"/>
  <c r="C29" i="13"/>
  <c r="C30"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16" i="13"/>
  <c r="C10" i="13"/>
  <c r="B4" i="13"/>
  <c r="B5" i="13"/>
  <c r="B6" i="13"/>
  <c r="B8" i="13"/>
  <c r="B9" i="13"/>
  <c r="B11" i="13"/>
  <c r="B12" i="13"/>
  <c r="B14" i="13"/>
  <c r="B15" i="13"/>
  <c r="B17" i="13"/>
  <c r="B18" i="13"/>
  <c r="B20" i="13"/>
  <c r="B21" i="13"/>
  <c r="B23" i="13"/>
  <c r="B24" i="13"/>
  <c r="B26" i="13"/>
  <c r="B27" i="13"/>
  <c r="B29" i="13"/>
  <c r="B30"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M95" i="31"/>
  <c r="G94" i="37"/>
  <c r="I14" i="31"/>
  <c r="I52" i="31"/>
  <c r="C36" i="37"/>
  <c r="C35" i="37"/>
  <c r="I14" i="37"/>
  <c r="B13" i="34"/>
  <c r="B43" i="34"/>
  <c r="H44" i="36"/>
  <c r="L70" i="13"/>
  <c r="L68" i="13"/>
  <c r="L64" i="13"/>
  <c r="L62" i="13"/>
  <c r="L60" i="13"/>
  <c r="L56" i="13"/>
  <c r="L54" i="13"/>
  <c r="L52" i="13"/>
  <c r="L48" i="13"/>
  <c r="L46" i="13"/>
  <c r="L44" i="13"/>
  <c r="L40" i="13"/>
  <c r="L38" i="13"/>
  <c r="L36" i="13"/>
  <c r="L32" i="13"/>
  <c r="L29" i="13"/>
  <c r="L26" i="13"/>
  <c r="L20" i="13"/>
  <c r="L17" i="13"/>
  <c r="L14" i="13"/>
  <c r="L8" i="13"/>
  <c r="L5" i="13"/>
  <c r="L4" i="13"/>
  <c r="L16" i="13"/>
  <c r="L22" i="13"/>
  <c r="L28" i="13"/>
  <c r="B10" i="13"/>
  <c r="B16" i="13"/>
  <c r="B22" i="13"/>
  <c r="B28" i="13"/>
  <c r="J72" i="13"/>
  <c r="J70" i="13"/>
  <c r="J68" i="13"/>
  <c r="J64" i="13"/>
  <c r="J62" i="13"/>
  <c r="J60" i="13"/>
  <c r="E60" i="13"/>
  <c r="I60" i="13"/>
  <c r="J56" i="13"/>
  <c r="J54" i="13"/>
  <c r="J52" i="13"/>
  <c r="J48" i="13"/>
  <c r="J46" i="13"/>
  <c r="J44" i="13"/>
  <c r="J40" i="13"/>
  <c r="J38" i="13"/>
  <c r="J36" i="13"/>
  <c r="J32" i="13"/>
  <c r="J30" i="13"/>
  <c r="J28" i="13"/>
  <c r="E27" i="13"/>
  <c r="I27" i="13"/>
  <c r="J26" i="13"/>
  <c r="E26" i="13"/>
  <c r="I26" i="13"/>
  <c r="J24" i="13"/>
  <c r="J22" i="13"/>
  <c r="J20" i="13"/>
  <c r="J16" i="13"/>
  <c r="J14" i="13"/>
  <c r="J12" i="13"/>
  <c r="J4" i="13"/>
  <c r="J3" i="13"/>
  <c r="C12" i="31"/>
  <c r="G82" i="31"/>
  <c r="P83" i="31"/>
  <c r="C38" i="31"/>
  <c r="C36" i="31"/>
  <c r="C35" i="31"/>
  <c r="C52" i="31"/>
  <c r="G95" i="31"/>
  <c r="I52" i="37"/>
  <c r="C12" i="37"/>
  <c r="H62" i="34"/>
  <c r="B65" i="36"/>
  <c r="B45" i="36"/>
  <c r="B43" i="36"/>
  <c r="B12" i="36"/>
  <c r="C14" i="37"/>
  <c r="P83" i="37"/>
  <c r="J95" i="31"/>
  <c r="B98" i="31"/>
  <c r="C14" i="31"/>
  <c r="H15" i="36"/>
  <c r="B63" i="34"/>
  <c r="B12" i="34"/>
  <c r="C11" i="37"/>
  <c r="M68" i="37"/>
  <c r="C11" i="31"/>
  <c r="J95" i="37"/>
  <c r="C13" i="31"/>
  <c r="B70" i="31"/>
  <c r="I53" i="31"/>
  <c r="B91" i="31"/>
  <c r="I53" i="37"/>
  <c r="C51" i="37"/>
  <c r="C13" i="37"/>
  <c r="B41" i="34"/>
  <c r="O9" i="13"/>
  <c r="B65" i="37"/>
  <c r="I35" i="37"/>
  <c r="I37" i="31"/>
  <c r="H12" i="34"/>
  <c r="P76" i="37"/>
  <c r="M83" i="31"/>
  <c r="I54" i="13"/>
  <c r="E55" i="13"/>
  <c r="E67" i="13"/>
  <c r="I67" i="13"/>
  <c r="E66" i="13"/>
  <c r="I66" i="13"/>
  <c r="J73" i="13"/>
  <c r="K69" i="13"/>
  <c r="J65" i="13"/>
  <c r="K61" i="13"/>
  <c r="J57" i="13"/>
  <c r="K53" i="13"/>
  <c r="J49" i="13"/>
  <c r="K45" i="13"/>
  <c r="J41" i="13"/>
  <c r="K37" i="13"/>
  <c r="J33" i="13"/>
  <c r="K29" i="13"/>
  <c r="J25" i="13"/>
  <c r="K21" i="13"/>
  <c r="J17" i="13"/>
  <c r="K13" i="13"/>
  <c r="K7" i="13"/>
  <c r="K6" i="13"/>
  <c r="P68" i="37"/>
  <c r="M68" i="31"/>
  <c r="P68" i="31"/>
  <c r="M95" i="37"/>
  <c r="G67" i="31"/>
  <c r="J6" i="13"/>
  <c r="J18" i="13"/>
  <c r="J34" i="13"/>
  <c r="J42" i="13"/>
  <c r="J50" i="13"/>
  <c r="J58" i="13"/>
  <c r="J66" i="13"/>
  <c r="L72" i="13"/>
  <c r="L10" i="13"/>
  <c r="L23" i="13"/>
  <c r="L34" i="13"/>
  <c r="L42" i="13"/>
  <c r="L50" i="13"/>
  <c r="L58" i="13"/>
  <c r="L66" i="13"/>
  <c r="C13" i="13"/>
  <c r="C4" i="13"/>
  <c r="C28" i="13"/>
  <c r="G95" i="37"/>
  <c r="P76" i="31"/>
  <c r="B80" i="37"/>
  <c r="I13" i="37"/>
  <c r="L2" i="13"/>
  <c r="L63" i="13"/>
  <c r="L55" i="13"/>
  <c r="L47" i="13"/>
  <c r="L39" i="13"/>
  <c r="L18" i="13"/>
  <c r="C7" i="13"/>
  <c r="L73" i="13"/>
  <c r="E65" i="13"/>
  <c r="I65" i="13"/>
  <c r="E24" i="13"/>
  <c r="I24" i="13"/>
  <c r="E8" i="13"/>
  <c r="I8" i="13"/>
  <c r="B13" i="36"/>
  <c r="C25" i="13"/>
  <c r="E9" i="13"/>
  <c r="I9" i="13"/>
  <c r="H14" i="36"/>
  <c r="L65" i="13"/>
  <c r="L57" i="13"/>
  <c r="L49" i="13"/>
  <c r="L41" i="13"/>
  <c r="L33" i="13"/>
  <c r="L21" i="13"/>
  <c r="L9" i="13"/>
  <c r="L13" i="13"/>
  <c r="AI13" i="37"/>
  <c r="AI13" i="31"/>
  <c r="AI51" i="37"/>
  <c r="AI51" i="31"/>
  <c r="AI12" i="37"/>
  <c r="AI12" i="31"/>
  <c r="AI14" i="37"/>
  <c r="AI14" i="31"/>
  <c r="AI52" i="37"/>
  <c r="AI52" i="31"/>
  <c r="AI53" i="37"/>
  <c r="AI53" i="31"/>
  <c r="AI35" i="37"/>
  <c r="AI35" i="31"/>
  <c r="AI15" i="31"/>
  <c r="AC52" i="37"/>
  <c r="L7" i="13"/>
  <c r="I2" i="13"/>
  <c r="E23" i="13"/>
  <c r="I23" i="13"/>
  <c r="J59" i="13"/>
  <c r="J31" i="13"/>
  <c r="K24" i="13"/>
  <c r="K11" i="13"/>
  <c r="J7" i="13"/>
  <c r="E56" i="13"/>
  <c r="J9" i="13"/>
  <c r="E14" i="13"/>
  <c r="I14" i="13"/>
  <c r="L19" i="13"/>
  <c r="I55" i="13"/>
  <c r="AC13" i="31"/>
  <c r="AC52" i="31"/>
  <c r="V37" i="37"/>
  <c r="S36" i="37"/>
  <c r="I5" i="13"/>
  <c r="E15" i="13"/>
  <c r="I15" i="13"/>
  <c r="AF14" i="31"/>
  <c r="AF53" i="31"/>
  <c r="J67" i="13"/>
  <c r="J35" i="13"/>
  <c r="L11" i="13"/>
  <c r="E57" i="13"/>
  <c r="I56" i="13"/>
  <c r="E58" i="13"/>
  <c r="I58" i="13"/>
  <c r="I57" i="13"/>
</calcChain>
</file>

<file path=xl/sharedStrings.xml><?xml version="1.0" encoding="utf-8"?>
<sst xmlns="http://schemas.openxmlformats.org/spreadsheetml/2006/main" count="662" uniqueCount="112">
  <si>
    <t>Won</t>
  </si>
  <si>
    <t>Lost</t>
  </si>
  <si>
    <t>Finish Place</t>
  </si>
  <si>
    <t>Time</t>
  </si>
  <si>
    <t>1 vs 2 (3)</t>
  </si>
  <si>
    <t>ASAP</t>
  </si>
  <si>
    <t>2 vs 3 (1)</t>
  </si>
  <si>
    <t>1 vs 3 (4)</t>
  </si>
  <si>
    <t>Match #</t>
  </si>
  <si>
    <t>%</t>
  </si>
  <si>
    <t>Games</t>
  </si>
  <si>
    <t>-</t>
  </si>
  <si>
    <t>10</t>
  </si>
  <si>
    <t>8</t>
  </si>
  <si>
    <t>Tournament Name</t>
  </si>
  <si>
    <t>Date</t>
  </si>
  <si>
    <t>Game ID</t>
  </si>
  <si>
    <t>Team 1</t>
  </si>
  <si>
    <t>Team 2</t>
  </si>
  <si>
    <t>Team 1 Score</t>
  </si>
  <si>
    <t>Team 2 Score</t>
  </si>
  <si>
    <t>Match(Work)</t>
  </si>
  <si>
    <t>Score Game 1</t>
  </si>
  <si>
    <t>Score Game 2</t>
  </si>
  <si>
    <t>1</t>
  </si>
  <si>
    <t>2</t>
  </si>
  <si>
    <t>3</t>
  </si>
  <si>
    <t>4</t>
  </si>
  <si>
    <t>5</t>
  </si>
  <si>
    <t>6</t>
  </si>
  <si>
    <t>8:30 AM</t>
  </si>
  <si>
    <t>9:30 AM</t>
  </si>
  <si>
    <t xml:space="preserve">Tournament:  </t>
  </si>
  <si>
    <t xml:space="preserve">Site:  </t>
  </si>
  <si>
    <t>7</t>
  </si>
  <si>
    <t>Teams</t>
  </si>
  <si>
    <t>1.</t>
  </si>
  <si>
    <t>2.</t>
  </si>
  <si>
    <t>3.</t>
  </si>
  <si>
    <t>4.</t>
  </si>
  <si>
    <t>Pool A</t>
  </si>
  <si>
    <t xml:space="preserve">Date:  </t>
  </si>
  <si>
    <t>Score Game 3</t>
  </si>
  <si>
    <t>3 vs 4 (2)</t>
  </si>
  <si>
    <t>2 vs 4 (1)</t>
  </si>
  <si>
    <t>1 vs 4 (2)</t>
  </si>
  <si>
    <t>Count</t>
  </si>
  <si>
    <t>9</t>
  </si>
  <si>
    <t>Pool Tiebreakers</t>
  </si>
  <si>
    <t>Tiebreaker #1</t>
  </si>
  <si>
    <t>Tiebreaker #2</t>
  </si>
  <si>
    <t>Tiebreaker #3</t>
  </si>
  <si>
    <t>3 vs 4 (5)</t>
  </si>
  <si>
    <t>5 vs 1 (4)</t>
  </si>
  <si>
    <t>5 vs 4 (2)</t>
  </si>
  <si>
    <t>2 vs 5 (3)</t>
  </si>
  <si>
    <t>4 vs 1 (2)</t>
  </si>
  <si>
    <t>3 vs 5 (1)</t>
  </si>
  <si>
    <t>2 vs 4 (5)</t>
  </si>
  <si>
    <t>5.</t>
  </si>
  <si>
    <t>Team 1=</t>
  </si>
  <si>
    <t>Team 2=</t>
  </si>
  <si>
    <t>Team 3=</t>
  </si>
  <si>
    <t>Team 4=</t>
  </si>
  <si>
    <t>Team 5=</t>
  </si>
  <si>
    <t>1 vs 3 (2)</t>
  </si>
  <si>
    <t>Why collect scores centrally?</t>
  </si>
  <si>
    <t>Why change the way scores are collected?</t>
  </si>
  <si>
    <t>What will the tournament coordinator send to the tournament host prior to tournament day?</t>
  </si>
  <si>
    <t xml:space="preserve">How do I enter the results on the form? </t>
  </si>
  <si>
    <t>Then what do I do with this completed spreadsheet?</t>
  </si>
  <si>
    <t>Do I still have to mail scoresheets and wall sheets to the Results Coordinator as in the past?</t>
  </si>
  <si>
    <r>
      <t xml:space="preserve">YES! </t>
    </r>
    <r>
      <rPr>
        <sz val="10"/>
        <rFont val="Arial"/>
        <family val="2"/>
      </rPr>
      <t xml:space="preserve">The paper wall sheets (hopefully the ones you printed out from the Excel workbook so they will match up nicely with the electronic results you sent in) and all the scoresheets must be mailed to the results coordinator in the large white pre-addressed envelope provided in your packet. </t>
    </r>
    <r>
      <rPr>
        <u/>
        <sz val="10"/>
        <rFont val="Arial"/>
        <family val="2"/>
      </rPr>
      <t>Please get this material in the mail within 48 hours after the close of the tournament.</t>
    </r>
    <r>
      <rPr>
        <sz val="10"/>
        <rFont val="Arial"/>
        <family val="2"/>
      </rPr>
      <t xml:space="preserve"> The results coordinator needs this information to verify the electronic report submitted earlier.</t>
    </r>
  </si>
  <si>
    <t xml:space="preserve">What if there are last-minute changes to the pools, such as a team dropping out? </t>
  </si>
  <si>
    <t>It is not difficult to modify the electronic results form to accommodate last-minute changes. We have provided everything you will need, as explained below:</t>
  </si>
  <si>
    <r>
      <t>a.</t>
    </r>
    <r>
      <rPr>
        <b/>
        <sz val="10"/>
        <rFont val="Arial"/>
        <family val="2"/>
      </rPr>
      <t xml:space="preserve"> Team drop or add:</t>
    </r>
    <r>
      <rPr>
        <sz val="10"/>
        <rFont val="Arial"/>
      </rPr>
      <t xml:space="preserve"> Spare one size different pool formats are included in the tournament results data sheet and wall sheets. To put teams into a new pool, on the tournament results data sheet just type the Team ID number in the block in column A next to the team order number (1, 2, 3 etc) for the desired size pool. The team name and code will be filled in automatically in both the tournament results data sheet and the wall sheet. You don't need to delete all the team ID from the unused pool(s). The results coordinator will use only the pools that have scores, ignoring the empty ones. The team ID for the teams originally posted are shown next to the pools as received so you can find the Team ID there or you can look them up on the "Team List" page. </t>
    </r>
  </si>
  <si>
    <t>No user data entry allowed on this sheet.</t>
  </si>
  <si>
    <t>Make changes on Tournament Results Data sheet</t>
  </si>
  <si>
    <t>Gm Count</t>
  </si>
  <si>
    <t xml:space="preserve">The purpose of collecting tournament results centrally is to calculate the seeding index for tournament seeding and to post results on the CHRVA Juniors website. Teams use the results information for their statistics and for the results reporting requirements to enter National events and major out of Region tournaments. </t>
  </si>
  <si>
    <t xml:space="preserve">Open the Excel file to the tab marked "Tournament Results Data" and enter scores for each match in the cells (squares) below that match. Scores are separated by a hyphen between the score squares. For example, in match 1, the scheduled teams are 1 vs 2. Scores for team 1 go in the left column squares and team 2 in the right column squares below that match. When you enter scores, the number of games won and lost by each team will appear automatically on the table--you do not need to enter it. Then enter pool place finishes for each pool. Then, to enter data for the tiebreakers (if any) and then the playoff matches, the first step is to enter the team code (2 or 3 digit code) for each team participating. You can find these codes up above in the pool play section. Once you enter the team code, the team name pops up automatically. Then enter the scores where indicated. </t>
  </si>
  <si>
    <t>Points %</t>
  </si>
  <si>
    <t>Matches</t>
  </si>
  <si>
    <t>switch at 13 per USAV and Region rules</t>
  </si>
  <si>
    <t>The results coordinator working only from the paper scoresheets and wall sheets has proven to be very time consuming and not always accurate, complete, and timely because of the uneven quality and timeliness of results received. Accuracy, completeness and speed of posting results will improve if tournament hosts enter their tournament scores data directly using this new method.</t>
  </si>
  <si>
    <t>Error Checking</t>
  </si>
  <si>
    <t>The tournament coordinator has already filled out the teams for your tournament on the "Tournament Results Data" sheet and "Wall Sheets". You will receive an electronic copy of both and a paper copy of the "Wall Sheets" (which will be included in your packet with rosters, etc.) The "Wall Sheets" are magnified versions of the pools and playoffs (one per printed page) which you are encouraged to print out and use at the tournament for display and manual recording purposes. Using these wall sheets will make it much easier for the Results Coordinator to verify the electronic report against the paper report.</t>
  </si>
  <si>
    <t>Score Set 1</t>
  </si>
  <si>
    <t>Score Set 2</t>
  </si>
  <si>
    <t>Score Set 3</t>
  </si>
  <si>
    <t>Sets</t>
  </si>
  <si>
    <t>Tiebreaker sets are 25 points,</t>
  </si>
  <si>
    <t xml:space="preserve"> Playoffs</t>
  </si>
  <si>
    <t>,</t>
  </si>
  <si>
    <t>DupTeam?</t>
  </si>
  <si>
    <t>TieScore?</t>
  </si>
  <si>
    <t>Per USAV Rules, the second place team must have 75% pool play win record to hold a playoff match</t>
  </si>
  <si>
    <t>Loser of last pool play set works the playoffs</t>
  </si>
  <si>
    <r>
      <t xml:space="preserve">After you have entered all the pool, pool tiebreaker (if any) and playoff match scores, save the spreadsheet (leave the file name unchanged) and email to the whole file to this e-mail address:  </t>
    </r>
    <r>
      <rPr>
        <b/>
        <sz val="10"/>
        <rFont val="Arial"/>
        <family val="2"/>
      </rPr>
      <t xml:space="preserve"> jr.girls.results.coord@chrva.org </t>
    </r>
    <r>
      <rPr>
        <sz val="10"/>
        <rFont val="Arial"/>
      </rPr>
      <t xml:space="preserve">. </t>
    </r>
    <r>
      <rPr>
        <u/>
        <sz val="10"/>
        <rFont val="Arial"/>
        <family val="2"/>
      </rPr>
      <t xml:space="preserve">Please send this e-mail within 24 hours after the close of the tournament if at all possible. </t>
    </r>
    <r>
      <rPr>
        <sz val="10"/>
        <rFont val="Arial"/>
        <family val="2"/>
      </rPr>
      <t>Hint: if you have a laptop computer you can fill out the form DURING the tournament.</t>
    </r>
  </si>
  <si>
    <r>
      <t xml:space="preserve">b. </t>
    </r>
    <r>
      <rPr>
        <b/>
        <sz val="10"/>
        <rFont val="Arial"/>
        <family val="2"/>
      </rPr>
      <t>Team change (replacement):</t>
    </r>
    <r>
      <rPr>
        <sz val="10"/>
        <rFont val="Arial"/>
      </rPr>
      <t xml:space="preserve"> Look up the new team ID in the "TeamList" sheet . On the tournament results data sheet type that new team ID in the block in column A next to the slot to be changed. The team name and code will be automatically filled in so you can see (check) you have the correct team. The TeamList is sorted from 12's to 18's by team code. If you cannot find the team you are looking for in the "TeamList", add team ID "9999" and the "team name" at the end of the "TeamList" sheet. Don't worry about the team code. If you have it, you can add it to the list. If not, leave it blank. Once you add the team to the "TeamList", you can use the 9999 team ID on the tournament results data sheet just like any other team ID. The results coordinator will do the detective work later to get the team correctly identified. </t>
    </r>
  </si>
  <si>
    <t>Diff Error?</t>
  </si>
  <si>
    <t>2011 Electronic Tournament Results Reporting--Information for Tournament Hosts</t>
  </si>
  <si>
    <t xml:space="preserve"> Need help? Contact Lauren Boyd at jr.girls.results.coord@chrva.org</t>
  </si>
  <si>
    <t xml:space="preserve"> </t>
  </si>
  <si>
    <t>2 vs 5 (4)</t>
  </si>
  <si>
    <t>1 vs 4 (5)</t>
  </si>
  <si>
    <t>2 vs 4 (3)</t>
  </si>
  <si>
    <t>4 vs 5 (1)</t>
  </si>
  <si>
    <t>2 vs 3 (4)</t>
  </si>
  <si>
    <t>1 vs 5 (2)</t>
  </si>
  <si>
    <t>1 vs 4 (3)</t>
  </si>
  <si>
    <t>1 vs 2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</si>
</sst>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9" formatCode="0.000"/>
    <numFmt numFmtId="174" formatCode="[$-409]mmmm\ d\,\ yyyy;@"/>
  </numFmts>
  <fonts count="5" x14ac:knownFonts="1">
    <font>
      <sz val="10"/>
      <name val="Arial"/>
    </font>
    <font>
      <b/>
      <sz val="10"/>
      <name val="Arial"/>
      <family val="2"/>
    </font>
    <font>
      <sz val="10"/>
      <name val="Arial"/>
      <family val="2"/>
    </font>
    <font>
      <sz val="14"/>
      <name val="Arial"/>
      <family val="2"/>
    </font>
    <font>
      <u/>
      <sz val="10"/>
      <name val="Arial"/>
      <family val="2"/>
    </font>
  </fonts>
  <fills count="2">
    <fill>
      <patternFill patternType="none"/>
    </fill>
    <fill>
      <patternFill patternType="gray125"/>
    </fill>
  </fills>
  <borders count="34">
    <border>
      <left/>
      <right/>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s>
  <cellStyleXfs count="1">
    <xf numFmtId="0" fontId="0" fillId="0" borderId="0"/>
  </cellStyleXfs>
  <cellXfs count="202">
    <xf numFmtId="0" fontId="0" fillId="0" borderId="0" xfId="0"/>
    <xf numFmtId="49" fontId="0" fillId="0" borderId="0" xfId="0" applyNumberFormat="1"/>
    <xf numFmtId="49" fontId="0" fillId="0" borderId="0" xfId="0" applyNumberFormat="1" applyBorder="1" applyAlignment="1">
      <alignment horizontal="center"/>
    </xf>
    <xf numFmtId="49" fontId="0" fillId="0" borderId="0" xfId="0" applyNumberFormat="1" applyAlignment="1">
      <alignment horizontal="center"/>
    </xf>
    <xf numFmtId="0" fontId="0" fillId="0" borderId="0" xfId="0" applyAlignment="1">
      <alignment horizontal="center"/>
    </xf>
    <xf numFmtId="49" fontId="0" fillId="0" borderId="1" xfId="0" applyNumberFormat="1" applyBorder="1" applyAlignment="1">
      <alignment horizontal="center"/>
    </xf>
    <xf numFmtId="49" fontId="0" fillId="0" borderId="0" xfId="0" applyNumberFormat="1" applyAlignment="1">
      <alignment horizontal="right"/>
    </xf>
    <xf numFmtId="49" fontId="0" fillId="0" borderId="2" xfId="0" applyNumberFormat="1" applyBorder="1" applyAlignment="1">
      <alignment horizontal="center"/>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0" fontId="1" fillId="0" borderId="0" xfId="0" applyFont="1"/>
    <xf numFmtId="14" fontId="1" fillId="0" borderId="0" xfId="0" applyNumberFormat="1" applyFont="1"/>
    <xf numFmtId="14" fontId="0" fillId="0" borderId="0" xfId="0" applyNumberFormat="1"/>
    <xf numFmtId="0" fontId="1" fillId="0" borderId="0" xfId="0" applyFont="1" applyAlignment="1">
      <alignment horizontal="center"/>
    </xf>
    <xf numFmtId="49" fontId="0" fillId="0" borderId="6" xfId="0" applyNumberFormat="1" applyBorder="1" applyAlignment="1">
      <alignment horizontal="center"/>
    </xf>
    <xf numFmtId="49" fontId="0" fillId="0" borderId="7" xfId="0" applyNumberFormat="1" applyBorder="1" applyAlignment="1">
      <alignment horizontal="center"/>
    </xf>
    <xf numFmtId="0" fontId="0" fillId="0" borderId="0" xfId="0" applyNumberFormat="1" applyBorder="1" applyAlignment="1">
      <alignment horizontal="center"/>
    </xf>
    <xf numFmtId="0" fontId="0" fillId="0" borderId="0" xfId="0" applyBorder="1" applyAlignment="1">
      <alignment horizontal="center"/>
    </xf>
    <xf numFmtId="0" fontId="0" fillId="0" borderId="0" xfId="0" applyFill="1"/>
    <xf numFmtId="49" fontId="0" fillId="0" borderId="0" xfId="0" applyNumberFormat="1" applyBorder="1" applyAlignment="1">
      <alignment horizontal="right"/>
    </xf>
    <xf numFmtId="49" fontId="0" fillId="0" borderId="0" xfId="0" applyNumberFormat="1" applyBorder="1" applyAlignment="1">
      <alignment horizontal="left"/>
    </xf>
    <xf numFmtId="0" fontId="0" fillId="0" borderId="6" xfId="0" applyBorder="1"/>
    <xf numFmtId="49" fontId="0" fillId="0" borderId="6" xfId="0" applyNumberFormat="1" applyBorder="1"/>
    <xf numFmtId="0" fontId="0" fillId="0" borderId="6" xfId="0" applyBorder="1" applyAlignment="1">
      <alignment horizontal="center"/>
    </xf>
    <xf numFmtId="1" fontId="0" fillId="0" borderId="0" xfId="0" applyNumberFormat="1"/>
    <xf numFmtId="49" fontId="0" fillId="0" borderId="8" xfId="0" applyNumberFormat="1" applyBorder="1" applyAlignment="1">
      <alignment horizontal="center"/>
    </xf>
    <xf numFmtId="49" fontId="0" fillId="0" borderId="9" xfId="0" applyNumberFormat="1" applyBorder="1" applyAlignment="1">
      <alignment horizontal="center"/>
    </xf>
    <xf numFmtId="0" fontId="0" fillId="0" borderId="0" xfId="0" applyBorder="1"/>
    <xf numFmtId="0" fontId="0" fillId="0" borderId="0" xfId="0" applyNumberFormat="1" applyBorder="1" applyAlignment="1">
      <alignment horizontal="right"/>
    </xf>
    <xf numFmtId="0" fontId="0" fillId="0" borderId="0" xfId="0" applyNumberFormat="1" applyBorder="1" applyAlignment="1">
      <alignment horizontal="left"/>
    </xf>
    <xf numFmtId="0" fontId="1" fillId="0" borderId="0" xfId="0" applyFont="1" applyBorder="1" applyAlignment="1">
      <alignment horizontal="center"/>
    </xf>
    <xf numFmtId="49" fontId="0" fillId="0" borderId="0" xfId="0" applyNumberFormat="1" applyBorder="1" applyAlignment="1"/>
    <xf numFmtId="49" fontId="0" fillId="0" borderId="6" xfId="0" applyNumberFormat="1" applyBorder="1" applyAlignment="1"/>
    <xf numFmtId="0" fontId="1" fillId="0" borderId="6" xfId="0" applyFont="1" applyBorder="1" applyAlignment="1">
      <alignment horizontal="center"/>
    </xf>
    <xf numFmtId="0" fontId="0" fillId="0" borderId="10" xfId="0" applyNumberFormat="1" applyBorder="1" applyAlignment="1">
      <alignment horizontal="right"/>
    </xf>
    <xf numFmtId="0" fontId="0" fillId="0" borderId="9" xfId="0" applyNumberFormat="1" applyBorder="1" applyAlignment="1">
      <alignment horizontal="right"/>
    </xf>
    <xf numFmtId="49" fontId="0" fillId="0" borderId="9" xfId="0" applyNumberFormat="1" applyBorder="1" applyAlignment="1"/>
    <xf numFmtId="49" fontId="0" fillId="0" borderId="8" xfId="0" applyNumberFormat="1" applyBorder="1" applyAlignment="1"/>
    <xf numFmtId="1" fontId="0" fillId="0" borderId="0" xfId="0" quotePrefix="1" applyNumberFormat="1"/>
    <xf numFmtId="0" fontId="2" fillId="0" borderId="0" xfId="0" applyFont="1" applyBorder="1" applyAlignment="1">
      <alignment horizontal="center"/>
    </xf>
    <xf numFmtId="49" fontId="0" fillId="0" borderId="11" xfId="0" applyNumberFormat="1" applyBorder="1" applyAlignment="1">
      <alignment horizontal="center"/>
    </xf>
    <xf numFmtId="0" fontId="0" fillId="0" borderId="1" xfId="0" applyBorder="1" applyAlignment="1">
      <alignment horizontal="center"/>
    </xf>
    <xf numFmtId="0" fontId="0" fillId="0" borderId="0" xfId="0" applyFill="1" applyBorder="1"/>
    <xf numFmtId="0" fontId="0" fillId="0" borderId="1" xfId="0" applyFill="1" applyBorder="1" applyAlignment="1">
      <alignment horizontal="center"/>
    </xf>
    <xf numFmtId="49" fontId="0" fillId="0" borderId="1" xfId="0" applyNumberFormat="1" applyFill="1" applyBorder="1" applyAlignment="1">
      <alignment horizontal="center"/>
    </xf>
    <xf numFmtId="49" fontId="0" fillId="0" borderId="1" xfId="0" applyNumberFormat="1" applyFill="1" applyBorder="1"/>
    <xf numFmtId="0" fontId="0" fillId="0" borderId="1" xfId="0" applyFill="1" applyBorder="1"/>
    <xf numFmtId="1" fontId="0" fillId="0" borderId="0" xfId="0" applyNumberFormat="1" applyAlignment="1">
      <alignment horizontal="center"/>
    </xf>
    <xf numFmtId="0" fontId="0" fillId="0" borderId="0" xfId="0" applyAlignment="1">
      <alignment wrapText="1"/>
    </xf>
    <xf numFmtId="0" fontId="0" fillId="0" borderId="11" xfId="0" applyNumberFormat="1" applyBorder="1" applyAlignment="1">
      <alignment horizontal="right"/>
    </xf>
    <xf numFmtId="49" fontId="3" fillId="0" borderId="0" xfId="0" applyNumberFormat="1" applyFont="1" applyBorder="1" applyAlignment="1">
      <alignment horizontal="center"/>
    </xf>
    <xf numFmtId="0" fontId="2" fillId="0" borderId="0" xfId="0" applyFont="1" applyBorder="1"/>
    <xf numFmtId="49" fontId="0" fillId="0" borderId="12" xfId="0" applyNumberFormat="1" applyBorder="1" applyAlignment="1">
      <alignment horizontal="center"/>
    </xf>
    <xf numFmtId="0" fontId="1" fillId="0" borderId="11" xfId="0" applyFont="1" applyBorder="1" applyAlignment="1">
      <alignment horizontal="center"/>
    </xf>
    <xf numFmtId="0" fontId="1" fillId="0" borderId="0" xfId="0" applyFont="1" applyAlignment="1">
      <alignment wrapText="1"/>
    </xf>
    <xf numFmtId="0" fontId="0" fillId="0" borderId="0" xfId="0" applyNumberFormat="1" applyAlignment="1">
      <alignment wrapText="1"/>
    </xf>
    <xf numFmtId="1" fontId="0" fillId="0" borderId="7" xfId="0" applyNumberFormat="1" applyBorder="1" applyAlignment="1">
      <alignment horizontal="center"/>
    </xf>
    <xf numFmtId="1" fontId="0" fillId="0" borderId="1" xfId="0" applyNumberFormat="1" applyBorder="1" applyAlignment="1">
      <alignment horizontal="center"/>
    </xf>
    <xf numFmtId="49" fontId="1" fillId="0" borderId="0" xfId="0" applyNumberFormat="1" applyFont="1" applyAlignment="1">
      <alignment horizontal="right"/>
    </xf>
    <xf numFmtId="49" fontId="1" fillId="0" borderId="0" xfId="0" applyNumberFormat="1" applyFont="1"/>
    <xf numFmtId="49" fontId="0" fillId="0" borderId="13" xfId="0" applyNumberFormat="1" applyBorder="1" applyAlignment="1">
      <alignment horizontal="center"/>
    </xf>
    <xf numFmtId="49" fontId="0" fillId="0" borderId="14" xfId="0" applyNumberFormat="1" applyBorder="1" applyAlignment="1">
      <alignment horizontal="center"/>
    </xf>
    <xf numFmtId="1" fontId="0" fillId="0" borderId="0" xfId="0" applyNumberFormat="1" applyBorder="1" applyAlignment="1" applyProtection="1">
      <alignment horizontal="right"/>
      <protection locked="0"/>
    </xf>
    <xf numFmtId="1" fontId="0" fillId="0" borderId="0" xfId="0" applyNumberFormat="1" applyBorder="1" applyAlignment="1">
      <alignment horizontal="center"/>
    </xf>
    <xf numFmtId="1" fontId="0" fillId="0" borderId="0" xfId="0" applyNumberFormat="1" applyBorder="1" applyAlignment="1" applyProtection="1">
      <alignment horizontal="left"/>
      <protection locked="0"/>
    </xf>
    <xf numFmtId="49" fontId="0" fillId="0" borderId="0" xfId="0" applyNumberFormat="1" applyFill="1" applyBorder="1" applyAlignment="1">
      <alignment horizontal="center"/>
    </xf>
    <xf numFmtId="1" fontId="0" fillId="0" borderId="6" xfId="0" applyNumberFormat="1" applyBorder="1" applyAlignment="1">
      <alignment horizontal="center"/>
    </xf>
    <xf numFmtId="49" fontId="0" fillId="0" borderId="0" xfId="0" applyNumberFormat="1" applyBorder="1"/>
    <xf numFmtId="0" fontId="0" fillId="0" borderId="0" xfId="0" applyFill="1" applyAlignment="1">
      <alignment wrapText="1"/>
    </xf>
    <xf numFmtId="0" fontId="1" fillId="0" borderId="0" xfId="0" applyFont="1" applyFill="1" applyAlignment="1">
      <alignment wrapText="1"/>
    </xf>
    <xf numFmtId="0" fontId="0" fillId="0" borderId="1" xfId="0" applyNumberFormat="1" applyBorder="1" applyAlignment="1">
      <alignment horizontal="left"/>
    </xf>
    <xf numFmtId="0" fontId="0" fillId="0" borderId="15" xfId="0"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1" fontId="0" fillId="0" borderId="15" xfId="0" applyNumberFormat="1" applyBorder="1" applyAlignment="1">
      <alignment horizontal="center"/>
    </xf>
    <xf numFmtId="1" fontId="0" fillId="0" borderId="1" xfId="0" applyNumberFormat="1" applyBorder="1" applyAlignment="1">
      <alignment horizontal="center"/>
    </xf>
    <xf numFmtId="1" fontId="0" fillId="0" borderId="16" xfId="0" applyNumberFormat="1" applyBorder="1" applyAlignment="1">
      <alignment horizontal="center"/>
    </xf>
    <xf numFmtId="169" fontId="0" fillId="0" borderId="15" xfId="0" applyNumberFormat="1" applyBorder="1" applyAlignment="1">
      <alignment horizontal="center"/>
    </xf>
    <xf numFmtId="169" fontId="0" fillId="0" borderId="1" xfId="0" applyNumberFormat="1" applyBorder="1" applyAlignment="1">
      <alignment horizontal="center"/>
    </xf>
    <xf numFmtId="169" fontId="0" fillId="0" borderId="16" xfId="0" applyNumberFormat="1" applyBorder="1" applyAlignment="1">
      <alignment horizontal="center"/>
    </xf>
    <xf numFmtId="49" fontId="0" fillId="0" borderId="15" xfId="0" applyNumberFormat="1" applyBorder="1" applyAlignment="1">
      <alignment horizontal="center"/>
    </xf>
    <xf numFmtId="49" fontId="0" fillId="0" borderId="1" xfId="0" applyNumberFormat="1" applyBorder="1" applyAlignment="1">
      <alignment horizontal="center"/>
    </xf>
    <xf numFmtId="49" fontId="0" fillId="0" borderId="16" xfId="0" applyNumberFormat="1" applyBorder="1" applyAlignment="1">
      <alignment horizontal="center"/>
    </xf>
    <xf numFmtId="1" fontId="0" fillId="0" borderId="1" xfId="0" applyNumberFormat="1" applyBorder="1" applyAlignment="1" applyProtection="1">
      <alignment horizontal="left"/>
      <protection locked="0"/>
    </xf>
    <xf numFmtId="1" fontId="0" fillId="0" borderId="16" xfId="0" applyNumberFormat="1" applyBorder="1" applyAlignment="1" applyProtection="1">
      <alignment horizontal="left"/>
      <protection locked="0"/>
    </xf>
    <xf numFmtId="1" fontId="0" fillId="0" borderId="15" xfId="0" applyNumberFormat="1" applyBorder="1" applyAlignment="1" applyProtection="1">
      <alignment horizontal="right"/>
      <protection locked="0"/>
    </xf>
    <xf numFmtId="1" fontId="0" fillId="0" borderId="1" xfId="0" applyNumberFormat="1" applyBorder="1" applyAlignment="1" applyProtection="1">
      <alignment horizontal="right"/>
      <protection locked="0"/>
    </xf>
    <xf numFmtId="1" fontId="0" fillId="0" borderId="7" xfId="0" applyNumberFormat="1" applyBorder="1" applyAlignment="1" applyProtection="1">
      <alignment horizontal="left"/>
      <protection locked="0"/>
    </xf>
    <xf numFmtId="1" fontId="0" fillId="0" borderId="19" xfId="0" applyNumberFormat="1" applyBorder="1" applyAlignment="1" applyProtection="1">
      <alignment horizontal="left"/>
      <protection locked="0"/>
    </xf>
    <xf numFmtId="1" fontId="0" fillId="0" borderId="27" xfId="0" applyNumberFormat="1" applyBorder="1" applyAlignment="1" applyProtection="1">
      <alignment horizontal="right"/>
      <protection locked="0"/>
    </xf>
    <xf numFmtId="1" fontId="0" fillId="0" borderId="7" xfId="0" applyNumberFormat="1" applyBorder="1" applyAlignment="1" applyProtection="1">
      <alignment horizontal="right"/>
      <protection locked="0"/>
    </xf>
    <xf numFmtId="49" fontId="0" fillId="0" borderId="17" xfId="0" applyNumberFormat="1" applyBorder="1" applyAlignment="1" applyProtection="1">
      <alignment horizontal="center"/>
    </xf>
    <xf numFmtId="49" fontId="0" fillId="0" borderId="6" xfId="0" applyNumberFormat="1" applyBorder="1" applyAlignment="1" applyProtection="1">
      <alignment horizontal="center"/>
    </xf>
    <xf numFmtId="49" fontId="0" fillId="0" borderId="8" xfId="0" applyNumberFormat="1" applyBorder="1" applyAlignment="1" applyProtection="1">
      <alignment horizontal="center"/>
    </xf>
    <xf numFmtId="49" fontId="0" fillId="0" borderId="15" xfId="0" applyNumberFormat="1" applyBorder="1" applyAlignment="1" applyProtection="1">
      <alignment horizontal="center"/>
      <protection locked="0"/>
    </xf>
    <xf numFmtId="49" fontId="0" fillId="0" borderId="1" xfId="0" applyNumberFormat="1" applyBorder="1" applyAlignment="1" applyProtection="1">
      <alignment horizontal="center"/>
      <protection locked="0"/>
    </xf>
    <xf numFmtId="49" fontId="0" fillId="0" borderId="16" xfId="0" applyNumberFormat="1" applyBorder="1" applyAlignment="1" applyProtection="1">
      <alignment horizontal="center"/>
      <protection locked="0"/>
    </xf>
    <xf numFmtId="49" fontId="0" fillId="0" borderId="11" xfId="0" applyNumberFormat="1" applyBorder="1" applyAlignment="1">
      <alignment horizontal="center"/>
    </xf>
    <xf numFmtId="49" fontId="0" fillId="0" borderId="29" xfId="0" applyNumberFormat="1" applyBorder="1" applyAlignment="1">
      <alignment horizontal="center"/>
    </xf>
    <xf numFmtId="49" fontId="0" fillId="0" borderId="0" xfId="0" applyNumberFormat="1" applyBorder="1" applyAlignment="1">
      <alignment horizontal="center"/>
    </xf>
    <xf numFmtId="49" fontId="0" fillId="0" borderId="23" xfId="0" applyNumberFormat="1" applyBorder="1" applyAlignment="1">
      <alignment horizontal="center"/>
    </xf>
    <xf numFmtId="49" fontId="0" fillId="0" borderId="7" xfId="0" applyNumberFormat="1" applyBorder="1" applyAlignment="1">
      <alignment horizontal="center"/>
    </xf>
    <xf numFmtId="49" fontId="0" fillId="0" borderId="28" xfId="0" applyNumberFormat="1" applyBorder="1" applyAlignment="1">
      <alignment horizontal="center"/>
    </xf>
    <xf numFmtId="49" fontId="0" fillId="0" borderId="20" xfId="0" applyNumberFormat="1" applyBorder="1" applyAlignment="1">
      <alignment horizontal="center"/>
    </xf>
    <xf numFmtId="49" fontId="0" fillId="0" borderId="18" xfId="0" applyNumberFormat="1" applyBorder="1" applyAlignment="1">
      <alignment horizontal="center"/>
    </xf>
    <xf numFmtId="49" fontId="0" fillId="0" borderId="26" xfId="0" applyNumberFormat="1" applyBorder="1" applyAlignment="1">
      <alignment horizontal="center"/>
    </xf>
    <xf numFmtId="49" fontId="0" fillId="0" borderId="17" xfId="0" applyNumberFormat="1" applyBorder="1" applyAlignment="1">
      <alignment horizontal="center"/>
    </xf>
    <xf numFmtId="49" fontId="0" fillId="0" borderId="6" xfId="0" applyNumberFormat="1" applyBorder="1" applyAlignment="1">
      <alignment horizontal="center"/>
    </xf>
    <xf numFmtId="49" fontId="0" fillId="0" borderId="8" xfId="0" applyNumberFormat="1" applyBorder="1" applyAlignment="1">
      <alignment horizontal="center"/>
    </xf>
    <xf numFmtId="49" fontId="0" fillId="0" borderId="27" xfId="0" applyNumberFormat="1" applyBorder="1" applyAlignment="1">
      <alignment horizontal="center"/>
    </xf>
    <xf numFmtId="49" fontId="0" fillId="0" borderId="19" xfId="0" applyNumberFormat="1" applyBorder="1" applyAlignment="1">
      <alignment horizontal="center"/>
    </xf>
    <xf numFmtId="1" fontId="0" fillId="0" borderId="28" xfId="0" applyNumberFormat="1" applyBorder="1" applyAlignment="1" applyProtection="1">
      <alignment horizontal="left"/>
      <protection locked="0"/>
    </xf>
    <xf numFmtId="1" fontId="0" fillId="0" borderId="25" xfId="0" applyNumberFormat="1" applyBorder="1" applyAlignment="1" applyProtection="1">
      <alignment horizontal="left"/>
      <protection locked="0"/>
    </xf>
    <xf numFmtId="49" fontId="0" fillId="0" borderId="25" xfId="0" applyNumberFormat="1" applyBorder="1" applyAlignment="1">
      <alignment horizontal="center"/>
    </xf>
    <xf numFmtId="49" fontId="0" fillId="0" borderId="17" xfId="0" applyNumberFormat="1" applyBorder="1" applyAlignment="1" applyProtection="1">
      <alignment horizontal="center"/>
      <protection locked="0"/>
    </xf>
    <xf numFmtId="49" fontId="0" fillId="0" borderId="6" xfId="0" applyNumberFormat="1" applyBorder="1" applyAlignment="1" applyProtection="1">
      <alignment horizontal="center"/>
      <protection locked="0"/>
    </xf>
    <xf numFmtId="49" fontId="0" fillId="0" borderId="8" xfId="0" applyNumberFormat="1" applyBorder="1" applyAlignment="1" applyProtection="1">
      <alignment horizontal="center"/>
      <protection locked="0"/>
    </xf>
    <xf numFmtId="49" fontId="0" fillId="0" borderId="25" xfId="0" applyNumberFormat="1" applyBorder="1" applyAlignment="1" applyProtection="1">
      <alignment horizontal="center"/>
      <protection locked="0"/>
    </xf>
    <xf numFmtId="49" fontId="0" fillId="0" borderId="20" xfId="0" applyNumberFormat="1" applyBorder="1" applyAlignment="1">
      <alignment horizontal="center" wrapText="1"/>
    </xf>
    <xf numFmtId="49" fontId="0" fillId="0" borderId="18" xfId="0" applyNumberFormat="1" applyBorder="1" applyAlignment="1">
      <alignment horizontal="center" wrapText="1"/>
    </xf>
    <xf numFmtId="49" fontId="0" fillId="0" borderId="21" xfId="0" applyNumberFormat="1" applyBorder="1" applyAlignment="1">
      <alignment horizontal="center" wrapText="1"/>
    </xf>
    <xf numFmtId="49" fontId="0" fillId="0" borderId="22" xfId="0" applyNumberFormat="1" applyBorder="1" applyAlignment="1">
      <alignment horizontal="center" wrapText="1"/>
    </xf>
    <xf numFmtId="49" fontId="0" fillId="0" borderId="0" xfId="0" applyNumberFormat="1" applyBorder="1" applyAlignment="1">
      <alignment horizontal="center" wrapText="1"/>
    </xf>
    <xf numFmtId="49" fontId="0" fillId="0" borderId="23" xfId="0" applyNumberFormat="1" applyBorder="1" applyAlignment="1">
      <alignment horizontal="center" wrapText="1"/>
    </xf>
    <xf numFmtId="49" fontId="0" fillId="0" borderId="17" xfId="0" applyNumberFormat="1" applyBorder="1" applyAlignment="1">
      <alignment horizontal="center" wrapText="1"/>
    </xf>
    <xf numFmtId="49" fontId="0" fillId="0" borderId="6" xfId="0" applyNumberFormat="1" applyBorder="1" applyAlignment="1">
      <alignment horizontal="center" wrapText="1"/>
    </xf>
    <xf numFmtId="49" fontId="0" fillId="0" borderId="24" xfId="0" applyNumberFormat="1" applyBorder="1" applyAlignment="1">
      <alignment horizontal="center" wrapText="1"/>
    </xf>
    <xf numFmtId="49" fontId="0" fillId="0" borderId="18" xfId="0" applyNumberFormat="1" applyBorder="1" applyAlignment="1" applyProtection="1">
      <alignment horizontal="center"/>
      <protection locked="0"/>
    </xf>
    <xf numFmtId="49" fontId="0" fillId="0" borderId="26" xfId="0" applyNumberFormat="1" applyBorder="1" applyAlignment="1">
      <alignment horizontal="center" wrapText="1"/>
    </xf>
    <xf numFmtId="49" fontId="0" fillId="0" borderId="9" xfId="0" applyNumberFormat="1" applyBorder="1" applyAlignment="1">
      <alignment horizontal="center" wrapText="1"/>
    </xf>
    <xf numFmtId="49" fontId="0" fillId="0" borderId="8" xfId="0" applyNumberFormat="1" applyBorder="1" applyAlignment="1">
      <alignment horizontal="center" wrapText="1"/>
    </xf>
    <xf numFmtId="49" fontId="1" fillId="0" borderId="0" xfId="0" applyNumberFormat="1" applyFont="1" applyAlignment="1">
      <alignment horizontal="right"/>
    </xf>
    <xf numFmtId="49" fontId="0" fillId="0" borderId="0" xfId="0" applyNumberFormat="1" applyAlignment="1" applyProtection="1">
      <alignment horizontal="left"/>
      <protection locked="0"/>
    </xf>
    <xf numFmtId="0" fontId="0" fillId="0" borderId="0" xfId="0" applyAlignment="1"/>
    <xf numFmtId="174" fontId="0" fillId="0" borderId="0" xfId="0" applyNumberFormat="1" applyAlignment="1" applyProtection="1">
      <alignment horizontal="left"/>
      <protection locked="0"/>
    </xf>
    <xf numFmtId="49" fontId="0" fillId="0" borderId="0" xfId="0" applyNumberFormat="1" applyAlignment="1">
      <alignment horizontal="left"/>
    </xf>
    <xf numFmtId="49" fontId="0" fillId="0" borderId="15" xfId="0" applyNumberFormat="1" applyBorder="1" applyAlignment="1">
      <alignment horizontal="right"/>
    </xf>
    <xf numFmtId="49" fontId="0" fillId="0" borderId="1" xfId="0" applyNumberFormat="1" applyBorder="1" applyAlignment="1">
      <alignment horizontal="right"/>
    </xf>
    <xf numFmtId="49" fontId="0" fillId="0" borderId="1" xfId="0" applyNumberFormat="1" applyBorder="1" applyAlignment="1">
      <alignment horizontal="left"/>
    </xf>
    <xf numFmtId="49" fontId="0" fillId="0" borderId="16" xfId="0" applyNumberFormat="1" applyBorder="1" applyAlignment="1">
      <alignment horizontal="left"/>
    </xf>
    <xf numFmtId="0" fontId="0" fillId="0" borderId="16" xfId="0" applyNumberFormat="1" applyBorder="1" applyAlignment="1">
      <alignment horizontal="left"/>
    </xf>
    <xf numFmtId="49" fontId="0" fillId="0" borderId="27" xfId="0" applyNumberFormat="1" applyBorder="1" applyAlignment="1">
      <alignment horizontal="right"/>
    </xf>
    <xf numFmtId="49" fontId="0" fillId="0" borderId="7" xfId="0" applyNumberFormat="1" applyBorder="1" applyAlignment="1">
      <alignment horizontal="right"/>
    </xf>
    <xf numFmtId="49" fontId="0" fillId="0" borderId="7" xfId="0" applyNumberFormat="1" applyBorder="1" applyAlignment="1">
      <alignment horizontal="left"/>
    </xf>
    <xf numFmtId="49" fontId="0" fillId="0" borderId="28" xfId="0" applyNumberFormat="1" applyBorder="1" applyAlignment="1">
      <alignment horizontal="left"/>
    </xf>
    <xf numFmtId="49" fontId="0" fillId="0" borderId="25" xfId="0" applyNumberFormat="1" applyBorder="1" applyAlignment="1">
      <alignment horizontal="left"/>
    </xf>
    <xf numFmtId="49" fontId="0" fillId="0" borderId="24" xfId="0" applyNumberFormat="1" applyBorder="1" applyAlignment="1">
      <alignment horizontal="center"/>
    </xf>
    <xf numFmtId="49" fontId="0" fillId="0" borderId="9" xfId="0" applyNumberFormat="1" applyBorder="1" applyAlignment="1">
      <alignment horizontal="center"/>
    </xf>
    <xf numFmtId="0" fontId="0" fillId="0" borderId="1" xfId="0" applyNumberFormat="1" applyBorder="1" applyAlignment="1">
      <alignment horizontal="center"/>
    </xf>
    <xf numFmtId="0" fontId="0" fillId="0" borderId="16" xfId="0" applyNumberFormat="1" applyBorder="1" applyAlignment="1">
      <alignment horizontal="center"/>
    </xf>
    <xf numFmtId="49" fontId="0" fillId="0" borderId="0" xfId="0" applyNumberFormat="1" applyAlignment="1">
      <alignment horizontal="right"/>
    </xf>
    <xf numFmtId="14" fontId="0" fillId="0" borderId="0" xfId="0" applyNumberFormat="1" applyAlignment="1">
      <alignment horizontal="center"/>
    </xf>
    <xf numFmtId="49" fontId="0" fillId="0" borderId="19" xfId="0" applyNumberFormat="1" applyBorder="1" applyAlignment="1">
      <alignment horizontal="left"/>
    </xf>
    <xf numFmtId="0" fontId="2" fillId="0" borderId="1" xfId="0" applyFont="1" applyBorder="1" applyAlignment="1">
      <alignment horizontal="center"/>
    </xf>
    <xf numFmtId="0" fontId="2" fillId="0" borderId="16" xfId="0" applyFont="1" applyBorder="1" applyAlignment="1">
      <alignment horizontal="center"/>
    </xf>
    <xf numFmtId="0" fontId="0" fillId="0" borderId="15" xfId="0" applyNumberFormat="1" applyBorder="1" applyAlignment="1">
      <alignment horizontal="right"/>
    </xf>
    <xf numFmtId="0" fontId="0" fillId="0" borderId="1" xfId="0" applyNumberFormat="1" applyBorder="1" applyAlignment="1">
      <alignment horizontal="right"/>
    </xf>
    <xf numFmtId="49" fontId="3" fillId="0" borderId="0" xfId="0" applyNumberFormat="1" applyFont="1" applyAlignment="1">
      <alignment horizontal="center"/>
    </xf>
    <xf numFmtId="0" fontId="0" fillId="0" borderId="15" xfId="0" applyNumberFormat="1" applyBorder="1" applyAlignment="1">
      <alignment horizontal="center"/>
    </xf>
    <xf numFmtId="0" fontId="0" fillId="0" borderId="17" xfId="0" applyNumberFormat="1" applyBorder="1" applyAlignment="1">
      <alignment horizontal="center"/>
    </xf>
    <xf numFmtId="0" fontId="0" fillId="0" borderId="6" xfId="0" applyNumberFormat="1" applyBorder="1" applyAlignment="1">
      <alignment horizontal="center"/>
    </xf>
    <xf numFmtId="49" fontId="3" fillId="0" borderId="0" xfId="0" applyNumberFormat="1" applyFont="1" applyBorder="1" applyAlignment="1">
      <alignment horizontal="center"/>
    </xf>
    <xf numFmtId="1" fontId="0" fillId="0" borderId="6" xfId="0" applyNumberFormat="1" applyBorder="1" applyAlignment="1">
      <alignment horizontal="center"/>
    </xf>
    <xf numFmtId="1" fontId="0" fillId="0" borderId="8" xfId="0" applyNumberFormat="1" applyBorder="1" applyAlignment="1">
      <alignment horizontal="center"/>
    </xf>
    <xf numFmtId="49" fontId="0" fillId="0" borderId="22" xfId="0" applyNumberFormat="1" applyBorder="1" applyAlignment="1">
      <alignment horizontal="center"/>
    </xf>
    <xf numFmtId="0" fontId="2" fillId="0" borderId="15" xfId="0" applyFont="1" applyBorder="1" applyAlignment="1">
      <alignment horizontal="center"/>
    </xf>
    <xf numFmtId="0" fontId="0" fillId="0" borderId="6" xfId="0" applyNumberFormat="1" applyBorder="1" applyAlignment="1">
      <alignment horizontal="left"/>
    </xf>
    <xf numFmtId="0" fontId="0" fillId="0" borderId="8" xfId="0" applyNumberFormat="1" applyBorder="1" applyAlignment="1">
      <alignment horizontal="left"/>
    </xf>
    <xf numFmtId="0" fontId="0" fillId="0" borderId="8" xfId="0" applyNumberFormat="1" applyBorder="1" applyAlignment="1">
      <alignment horizontal="center"/>
    </xf>
    <xf numFmtId="49" fontId="0" fillId="0" borderId="30" xfId="0" applyNumberFormat="1" applyBorder="1" applyAlignment="1">
      <alignment horizontal="center"/>
    </xf>
    <xf numFmtId="49" fontId="0" fillId="0" borderId="32" xfId="0" applyNumberFormat="1" applyBorder="1" applyAlignment="1">
      <alignment horizontal="center"/>
    </xf>
    <xf numFmtId="1" fontId="0" fillId="0" borderId="15" xfId="0" applyNumberFormat="1" applyBorder="1" applyAlignment="1">
      <alignment horizontal="right"/>
    </xf>
    <xf numFmtId="1" fontId="0" fillId="0" borderId="1" xfId="0" applyNumberFormat="1" applyBorder="1" applyAlignment="1">
      <alignment horizontal="right"/>
    </xf>
    <xf numFmtId="1" fontId="0" fillId="0" borderId="1" xfId="0" applyNumberFormat="1" applyBorder="1" applyAlignment="1">
      <alignment horizontal="left"/>
    </xf>
    <xf numFmtId="1" fontId="0" fillId="0" borderId="16" xfId="0" applyNumberFormat="1" applyBorder="1" applyAlignment="1">
      <alignment horizontal="left"/>
    </xf>
    <xf numFmtId="49" fontId="0" fillId="0" borderId="33" xfId="0" applyNumberFormat="1" applyBorder="1" applyAlignment="1">
      <alignment horizontal="center"/>
    </xf>
    <xf numFmtId="0" fontId="0" fillId="0" borderId="20"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22"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49" fontId="1" fillId="0" borderId="0" xfId="0" applyNumberFormat="1" applyFont="1" applyAlignment="1">
      <alignment horizontal="left"/>
    </xf>
    <xf numFmtId="14" fontId="1" fillId="0" borderId="0" xfId="0" applyNumberFormat="1" applyFont="1" applyAlignment="1">
      <alignment horizontal="center"/>
    </xf>
    <xf numFmtId="49" fontId="0" fillId="0" borderId="31" xfId="0" applyNumberForma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11" xfId="0" applyNumberFormat="1" applyBorder="1" applyAlignment="1">
      <alignment horizontal="right"/>
    </xf>
    <xf numFmtId="0" fontId="0" fillId="0" borderId="11" xfId="0" applyNumberFormat="1" applyBorder="1" applyAlignment="1">
      <alignment horizontal="left"/>
    </xf>
    <xf numFmtId="0" fontId="2" fillId="0" borderId="0" xfId="0" applyFont="1" applyBorder="1" applyAlignment="1">
      <alignment horizontal="center"/>
    </xf>
    <xf numFmtId="1" fontId="0" fillId="0" borderId="11" xfId="0" applyNumberFormat="1" applyBorder="1" applyAlignment="1">
      <alignment horizontal="left"/>
    </xf>
    <xf numFmtId="1" fontId="0" fillId="0" borderId="7" xfId="0" applyNumberFormat="1" applyBorder="1" applyAlignment="1">
      <alignment horizontal="left"/>
    </xf>
    <xf numFmtId="1" fontId="0" fillId="0" borderId="19" xfId="0" applyNumberFormat="1" applyBorder="1" applyAlignment="1">
      <alignment horizontal="left"/>
    </xf>
    <xf numFmtId="1" fontId="0" fillId="0" borderId="27" xfId="0" applyNumberFormat="1" applyBorder="1" applyAlignment="1">
      <alignment horizontal="right"/>
    </xf>
    <xf numFmtId="1" fontId="0" fillId="0" borderId="7" xfId="0" applyNumberFormat="1" applyBorder="1" applyAlignment="1">
      <alignment horizontal="right"/>
    </xf>
    <xf numFmtId="0" fontId="0" fillId="0" borderId="1" xfId="0" applyBorder="1"/>
    <xf numFmtId="0" fontId="0" fillId="0" borderId="16" xfId="0" applyBorder="1"/>
  </cellXfs>
  <cellStyles count="1">
    <cellStyle name="Normal" xfId="0" builtinId="0"/>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yBookLive\Public\Users\Lauren\AppData\Local\Microsoft\Windows\Temporary%20Internet%20Files\Low\Content.IE5\4Y7U0R3F\2006%20Results\022806%20Access_results_updates\Eight%20Team%20Results-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amList"/>
      <sheetName val="Tournament Results Data"/>
      <sheetName val="Wall Sheets-3 sets-one playoff"/>
      <sheetName val="WallShts 2-3 sets-1 playoffNVVA"/>
      <sheetName val="Wall 2-3Gold-Silver playoffMVSA"/>
      <sheetName val=" Access Data"/>
      <sheetName val="Results Web-3sets-one playoff"/>
      <sheetName val="ResuWeb 2-3set-one playoffNVVA "/>
      <sheetName val="ResultsWeb 2-3Gold-SilverMVSA"/>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0"/>
  <sheetViews>
    <sheetView tabSelected="1" topLeftCell="A32" zoomScaleNormal="100" workbookViewId="0">
      <selection activeCell="BE54" sqref="BE54"/>
    </sheetView>
  </sheetViews>
  <sheetFormatPr defaultRowHeight="13.2" x14ac:dyDescent="0.25"/>
  <cols>
    <col min="1" max="1" width="2" style="3" bestFit="1" customWidth="1"/>
    <col min="2" max="2" width="13.109375" style="1" bestFit="1" customWidth="1"/>
    <col min="3" max="3" width="7.88671875" style="1" customWidth="1"/>
    <col min="4" max="45" width="1.6640625" style="1" customWidth="1"/>
    <col min="46" max="46" width="3.6640625" customWidth="1"/>
    <col min="47" max="63" width="1.6640625" customWidth="1"/>
  </cols>
  <sheetData>
    <row r="1" spans="1:47" x14ac:dyDescent="0.25">
      <c r="B1" s="59" t="s">
        <v>32</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4"/>
      <c r="AC1" s="134"/>
      <c r="AD1" s="134"/>
      <c r="AE1" s="134"/>
      <c r="AF1" s="134"/>
      <c r="AG1" s="134"/>
      <c r="AH1" s="134"/>
      <c r="AI1" s="134"/>
      <c r="AJ1" s="134"/>
      <c r="AK1" s="134"/>
      <c r="AL1" s="134"/>
      <c r="AM1" s="134"/>
      <c r="AN1" s="134"/>
      <c r="AO1" s="134"/>
      <c r="AP1" s="134"/>
      <c r="AQ1" s="134"/>
      <c r="AR1" s="134"/>
      <c r="AS1" s="134"/>
    </row>
    <row r="2" spans="1:47" x14ac:dyDescent="0.25">
      <c r="B2" s="6"/>
    </row>
    <row r="3" spans="1:47" x14ac:dyDescent="0.25">
      <c r="A3" s="132" t="s">
        <v>41</v>
      </c>
      <c r="B3" s="132"/>
      <c r="C3" s="135"/>
      <c r="D3" s="135"/>
      <c r="E3" s="135"/>
      <c r="F3" s="135"/>
      <c r="G3" s="135"/>
      <c r="H3" s="135"/>
      <c r="I3" s="135"/>
      <c r="J3" s="135"/>
      <c r="K3" s="135"/>
      <c r="L3" s="135"/>
      <c r="M3" s="135"/>
      <c r="N3" s="135"/>
      <c r="O3" s="135"/>
      <c r="P3" s="134"/>
      <c r="Q3" s="134"/>
      <c r="R3" s="134"/>
      <c r="S3" s="134"/>
      <c r="T3" s="134"/>
      <c r="U3" s="134"/>
      <c r="V3" s="134"/>
      <c r="W3" s="134"/>
      <c r="X3" s="134"/>
      <c r="Y3" s="134"/>
      <c r="Z3" s="134"/>
      <c r="AA3" s="134"/>
      <c r="AB3" s="134"/>
      <c r="AC3" s="134"/>
      <c r="AD3" s="134"/>
    </row>
    <row r="4" spans="1:47" x14ac:dyDescent="0.25">
      <c r="B4" s="6"/>
      <c r="U4" s="60"/>
    </row>
    <row r="5" spans="1:47" x14ac:dyDescent="0.25">
      <c r="B5" s="59" t="s">
        <v>33</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4"/>
      <c r="AC5" s="134"/>
      <c r="AD5" s="134"/>
      <c r="AE5" s="134"/>
      <c r="AF5" s="134"/>
      <c r="AG5" s="134"/>
      <c r="AH5" s="134"/>
      <c r="AI5" s="134"/>
      <c r="AJ5" s="134"/>
      <c r="AK5" s="134"/>
      <c r="AL5" s="134"/>
      <c r="AM5" s="134"/>
      <c r="AN5" s="134"/>
      <c r="AO5" s="134"/>
      <c r="AP5" s="134"/>
      <c r="AQ5" s="134"/>
      <c r="AR5" s="134"/>
    </row>
    <row r="6" spans="1:47" ht="13.8" thickBot="1" x14ac:dyDescent="0.3"/>
    <row r="7" spans="1:47" x14ac:dyDescent="0.25">
      <c r="A7" s="7"/>
      <c r="B7" s="128" t="s">
        <v>40</v>
      </c>
      <c r="C7" s="128"/>
      <c r="D7" s="128"/>
      <c r="E7" s="128"/>
      <c r="F7" s="128"/>
      <c r="G7" s="128"/>
      <c r="H7" s="128"/>
      <c r="I7" s="128"/>
      <c r="J7" s="128"/>
      <c r="K7" s="128"/>
      <c r="L7" s="128"/>
      <c r="M7" s="128"/>
      <c r="N7" s="128"/>
      <c r="O7" s="128"/>
      <c r="P7" s="128"/>
      <c r="Q7" s="128"/>
      <c r="R7" s="104" t="s">
        <v>82</v>
      </c>
      <c r="S7" s="105"/>
      <c r="T7" s="105"/>
      <c r="U7" s="105"/>
      <c r="V7" s="105"/>
      <c r="W7" s="105"/>
      <c r="X7" s="105"/>
      <c r="Y7" s="105"/>
      <c r="Z7" s="105"/>
      <c r="AA7" s="106"/>
      <c r="AB7" s="104" t="s">
        <v>90</v>
      </c>
      <c r="AC7" s="105"/>
      <c r="AD7" s="105"/>
      <c r="AE7" s="105"/>
      <c r="AF7" s="105"/>
      <c r="AG7" s="105"/>
      <c r="AH7" s="105"/>
      <c r="AI7" s="105"/>
      <c r="AJ7" s="105"/>
      <c r="AK7" s="106"/>
      <c r="AL7" s="119" t="s">
        <v>81</v>
      </c>
      <c r="AM7" s="120"/>
      <c r="AN7" s="120"/>
      <c r="AO7" s="129"/>
      <c r="AP7" s="119" t="s">
        <v>2</v>
      </c>
      <c r="AQ7" s="120"/>
      <c r="AR7" s="120"/>
      <c r="AS7" s="121"/>
    </row>
    <row r="8" spans="1:47" x14ac:dyDescent="0.25">
      <c r="A8" s="8"/>
      <c r="B8" s="100"/>
      <c r="C8" s="100"/>
      <c r="D8" s="100"/>
      <c r="E8" s="100"/>
      <c r="F8" s="100"/>
      <c r="G8" s="100"/>
      <c r="H8" s="100"/>
      <c r="I8" s="100"/>
      <c r="J8" s="100"/>
      <c r="K8" s="100"/>
      <c r="L8" s="100"/>
      <c r="M8" s="100"/>
      <c r="N8" s="100"/>
      <c r="O8" s="100"/>
      <c r="P8" s="100"/>
      <c r="Q8" s="100"/>
      <c r="R8" s="107"/>
      <c r="S8" s="108"/>
      <c r="T8" s="108"/>
      <c r="U8" s="108"/>
      <c r="V8" s="108"/>
      <c r="W8" s="108"/>
      <c r="X8" s="108"/>
      <c r="Y8" s="108"/>
      <c r="Z8" s="108"/>
      <c r="AA8" s="109"/>
      <c r="AB8" s="107"/>
      <c r="AC8" s="108"/>
      <c r="AD8" s="108"/>
      <c r="AE8" s="108"/>
      <c r="AF8" s="108"/>
      <c r="AG8" s="108"/>
      <c r="AH8" s="108"/>
      <c r="AI8" s="108"/>
      <c r="AJ8" s="108"/>
      <c r="AK8" s="109"/>
      <c r="AL8" s="122"/>
      <c r="AM8" s="123"/>
      <c r="AN8" s="123"/>
      <c r="AO8" s="130"/>
      <c r="AP8" s="122"/>
      <c r="AQ8" s="123"/>
      <c r="AR8" s="123"/>
      <c r="AS8" s="124"/>
    </row>
    <row r="9" spans="1:47" x14ac:dyDescent="0.25">
      <c r="A9" s="8"/>
      <c r="B9" s="100" t="s">
        <v>35</v>
      </c>
      <c r="C9" s="100"/>
      <c r="D9" s="100"/>
      <c r="E9" s="100"/>
      <c r="F9" s="100"/>
      <c r="G9" s="100"/>
      <c r="H9" s="100"/>
      <c r="I9" s="100"/>
      <c r="J9" s="100"/>
      <c r="K9" s="100"/>
      <c r="L9" s="100"/>
      <c r="M9" s="100"/>
      <c r="N9" s="100"/>
      <c r="O9" s="100"/>
      <c r="P9" s="100"/>
      <c r="Q9" s="100"/>
      <c r="R9" s="81" t="s">
        <v>0</v>
      </c>
      <c r="S9" s="82"/>
      <c r="T9" s="83"/>
      <c r="U9" s="81" t="s">
        <v>1</v>
      </c>
      <c r="V9" s="82"/>
      <c r="W9" s="83"/>
      <c r="X9" s="81" t="s">
        <v>9</v>
      </c>
      <c r="Y9" s="82"/>
      <c r="Z9" s="82"/>
      <c r="AA9" s="83"/>
      <c r="AB9" s="81" t="s">
        <v>0</v>
      </c>
      <c r="AC9" s="82"/>
      <c r="AD9" s="83"/>
      <c r="AE9" s="81" t="s">
        <v>1</v>
      </c>
      <c r="AF9" s="82"/>
      <c r="AG9" s="83"/>
      <c r="AH9" s="81" t="s">
        <v>9</v>
      </c>
      <c r="AI9" s="82"/>
      <c r="AJ9" s="82"/>
      <c r="AK9" s="83"/>
      <c r="AL9" s="125"/>
      <c r="AM9" s="126"/>
      <c r="AN9" s="126"/>
      <c r="AO9" s="131"/>
      <c r="AP9" s="125"/>
      <c r="AQ9" s="126"/>
      <c r="AR9" s="126"/>
      <c r="AS9" s="127"/>
    </row>
    <row r="10" spans="1:47" x14ac:dyDescent="0.25">
      <c r="A10" s="9"/>
      <c r="B10" s="71" t="s">
        <v>103</v>
      </c>
      <c r="C10" s="71"/>
      <c r="D10" s="71"/>
      <c r="E10" s="71"/>
      <c r="F10" s="71"/>
      <c r="G10" s="71"/>
      <c r="H10" s="71"/>
      <c r="I10" s="71"/>
      <c r="J10" s="71"/>
      <c r="K10" s="71"/>
      <c r="L10" s="71"/>
      <c r="M10" s="71"/>
      <c r="N10" s="71"/>
      <c r="O10" s="71"/>
      <c r="P10" s="71"/>
      <c r="Q10" s="71"/>
      <c r="R10" s="72">
        <f>(((ABS(D19)&gt;ABS(H19))+(ABS(D20)&gt;ABS(H20))+(ABS(D21)&gt;ABS(H21)))&gt;=2)+(((ABS(V19)&gt;ABS(R19))+(ABS(V20)&gt;ABS(R20))+(ABS(V21)&gt;ABS(R21))&gt;=2)+(((ABS(D26)&gt;ABS(H26))+(ABS(D27)&gt;ABS(H27))+(ABS(D28)&gt;ABS(H28))&gt;=2)))+(((ABS(V26)&gt;ABS(R26))+(ABS(V27)&gt;ABS(R27))+(ABS(V28)&gt;ABS(R28))&gt;=2))</f>
        <v>0</v>
      </c>
      <c r="S10" s="73"/>
      <c r="T10" s="74"/>
      <c r="U10" s="72">
        <f>(((ABS(H19)&gt;ABS(D19))+(ABS(H20)&gt;ABS(D20))+(ABS(H20)&gt;ABS(D20)))&gt;=2)+(((ABS(R19)&gt;ABS(V19))+(ABS(R20)&gt;ABS(V20))+(ABS(R21)&gt;ABS(V21))&gt;=2)+(((ABS(H26)&gt;ABS(D26))+(ABS(H27)&gt;ABS(D27))+(ABS(H28)&gt;ABS(D28))&gt;=2)))+(((ABS(R26)&gt;ABS(V26))+(ABS(R27)&gt;ABS(V27))+(ABS(R28)&gt;ABS(V28))&gt;=2))</f>
        <v>0</v>
      </c>
      <c r="V10" s="73"/>
      <c r="W10" s="74"/>
      <c r="X10" s="78" t="e">
        <f>R10/(R10+U10)</f>
        <v>#DIV/0!</v>
      </c>
      <c r="Y10" s="79"/>
      <c r="Z10" s="79"/>
      <c r="AA10" s="80"/>
      <c r="AB10" s="72">
        <f>(ABS(D19)&gt;ABS(H19))+(ABS(D20)&gt;ABS(H20))+(ABS(D21)&gt;ABS(H21))+(ABS(V19)&gt;ABS(R19))+(ABS(V20)&gt;ABS(R20))+(ABS(V21)&gt;ABS(R21))+(ABS(D26)&gt;ABS(H26))+(ABS(D27)&gt;ABS(H27))+(ABS(D28)&gt;ABS(H28))+(ABS(V26)&gt;ABS(R26))+(ABS(V27)&gt;ABS(R27))+(ABS(V28)&gt;ABS(R28))</f>
        <v>0</v>
      </c>
      <c r="AC10" s="73"/>
      <c r="AD10" s="74"/>
      <c r="AE10" s="72">
        <f>(ABS(H19)&gt;ABS(D19))+(ABS(H20)&gt;ABS(D20))+(ABS(H21)&gt;ABS(D21))+(ABS(R19)&gt;ABS(V19))+(ABS(R20)&gt;ABS(V20))+(ABS(R21)&gt;ABS(V21))+(ABS(H26)&gt;ABS(D26))+(ABS(H27)&gt;ABS(D27))+(ABS(H28)&gt;ABS(D28))+(ABS(R26)&gt;ABS(V26))+(ABS(R27)&gt;ABS(V27))+(ABS(R28)&gt;ABS(V28))</f>
        <v>0</v>
      </c>
      <c r="AF10" s="73"/>
      <c r="AG10" s="74"/>
      <c r="AH10" s="78" t="e">
        <f>AB10/(AB10+AE10)</f>
        <v>#DIV/0!</v>
      </c>
      <c r="AI10" s="79"/>
      <c r="AJ10" s="79"/>
      <c r="AK10" s="80"/>
      <c r="AL10" s="78" t="e">
        <f>(ABS(D21)+ABS(D19)+ABS(D20)+ABS(V21)+ABS(V19)+ABS(V20)+ABS(D26)+ABS(D27)+ABS(D28)+ABS(V26)+ABS(V27)+ABS(V28))/(ABS(H21)+ABS(H19)+ABS(H20)+ABS(R21)+ABS(R19)+ABS(R20)+ABS(H28)+ABS(H27)+ABS(H26)+ABS(R26)+ABS(R27)+ABS(R28))</f>
        <v>#DIV/0!</v>
      </c>
      <c r="AM10" s="79"/>
      <c r="AN10" s="79"/>
      <c r="AO10" s="80"/>
      <c r="AP10" s="95"/>
      <c r="AQ10" s="96"/>
      <c r="AR10" s="96"/>
      <c r="AS10" s="118"/>
    </row>
    <row r="11" spans="1:47" x14ac:dyDescent="0.25">
      <c r="A11" s="9"/>
      <c r="B11" s="71"/>
      <c r="C11" s="71"/>
      <c r="D11" s="71"/>
      <c r="E11" s="71"/>
      <c r="F11" s="71"/>
      <c r="G11" s="71"/>
      <c r="H11" s="71"/>
      <c r="I11" s="71"/>
      <c r="J11" s="71"/>
      <c r="K11" s="71"/>
      <c r="L11" s="71"/>
      <c r="M11" s="71"/>
      <c r="N11" s="71"/>
      <c r="O11" s="71"/>
      <c r="P11" s="71"/>
      <c r="Q11" s="71"/>
      <c r="R11" s="72">
        <f>(((ABS(H19)&gt;ABS(D19))+(ABS(H20)&gt;ABS(D20))+(ABS(H21)&gt;ABS(D21)))&gt;=2)+(((ABS(Y19)&gt;ABS(AC19))+(ABS(Y20)&gt;ABS(AC20))+(ABS(Y21)&gt;ABS(AC21))&gt;=2)+(((ABS(K27)&gt;ABS(O27))+(ABS(K28)&gt;ABS(O28))+(ABS(K26)&gt;ABS(O26))&gt;=2)))+(((ABS(AF27)&gt;ABS(AJ27))+(ABS(AF28)&gt;ABS(AJ28))+(ABS(AF26)&gt;ABS(AJ26))&gt;=2))</f>
        <v>0</v>
      </c>
      <c r="S11" s="73"/>
      <c r="T11" s="74"/>
      <c r="U11" s="72">
        <f>(((ABS(D19)&gt;ABS(H19))+(ABS(D20)&gt;ABS(H20))+(ABS(D21)&gt;ABS(H21)))&gt;=2)+(((ABS(AC19)&gt;ABS(Y19))+(ABS(AC20)&gt;ABS(Y20))+(ABS(AC21)&gt;ABS(Y21))&gt;=2)+(((ABS(O27)&gt;ABS(K27))+(ABS(O28)&gt;ABS(K28))+(ABS(O26)&gt;ABS(K26))&gt;=2)))+(((ABS(AJ27)&gt;ABS(AF27))+(ABS(AJ28)&gt;ABS(AF28))+(ABS(AJ26)&gt;ABS(AF26))&gt;=2))</f>
        <v>0</v>
      </c>
      <c r="V11" s="73"/>
      <c r="W11" s="74"/>
      <c r="X11" s="78" t="e">
        <f>R11/(R11+U11)</f>
        <v>#DIV/0!</v>
      </c>
      <c r="Y11" s="79"/>
      <c r="Z11" s="79"/>
      <c r="AA11" s="80"/>
      <c r="AB11" s="72">
        <f>(ABS(H19)&gt;ABS(D19))+(ABS(H20)&gt;ABS(D20))+(ABS(H21)&gt;ABS(D21))+(ABS(Y19)&gt;ABS(AC19))+(ABS(Y20)&gt;ABS(AC20))+(ABS(Y21)&gt;ABS(AC21))+(ABS(K26)&gt;ABS(O26))+(ABS(K27)&gt;ABS(O27))+(ABS(K28)&gt;ABS(O28))+(ABS(AF26)&gt;ABS(AJ26))+(ABS(AF27)&gt;ABS(AJ27))+(ABS(AF28)&gt;ABS(AJ28))</f>
        <v>0</v>
      </c>
      <c r="AC11" s="73"/>
      <c r="AD11" s="74"/>
      <c r="AE11" s="72">
        <f>(ABS(D19)&gt;ABS(H19))+(ABS(D20)&gt;ABS(H20))+(ABS(D21)&gt;ABS(H21))+(ABS(AC19)&gt;ABS(Y19))+(ABS(AC20)&gt;ABS(Y20))+(ABS(AC21)&gt;ABS(Y21))+(ABS(O26)&gt;ABS(K26))+(ABS(O27)&gt;ABS(K27))+(ABS(O28)&gt;ABS(K28))+(ABS(AJ26)&gt;ABS(AF26))+(ABS(AJ27)&gt;ABS(AF27))+(ABS(AJ28)&gt;ABS(AF28))</f>
        <v>0</v>
      </c>
      <c r="AF11" s="73"/>
      <c r="AG11" s="74"/>
      <c r="AH11" s="78" t="e">
        <f>AB11/(AB11+AE11)</f>
        <v>#DIV/0!</v>
      </c>
      <c r="AI11" s="79"/>
      <c r="AJ11" s="79"/>
      <c r="AK11" s="80"/>
      <c r="AL11" s="78" t="e">
        <f>(ABS(H19)+ABS(H20)+ABS(H21)+ABS(Y19)+ABS(Y20)+ABS(Y21)+ABS(K27)+ABS(K28)+ABS(K26)+ABS(AF27)+ABS(AF28)+ABS(AF26))/(ABS(D19)+ABS(D20)+ABS(D21)+ABS(AC19)+ABS(AC20)+ABS(AC21)+ABS(O26)+ABS(O28)+ABS(O27)+ABS(AJ27)+ABS(AJ28)+ABS(AJ26))</f>
        <v>#DIV/0!</v>
      </c>
      <c r="AM11" s="79"/>
      <c r="AN11" s="79"/>
      <c r="AO11" s="80"/>
      <c r="AP11" s="95"/>
      <c r="AQ11" s="96"/>
      <c r="AR11" s="96"/>
      <c r="AS11" s="118"/>
    </row>
    <row r="12" spans="1:47" x14ac:dyDescent="0.25">
      <c r="A12" s="9"/>
      <c r="B12" s="71"/>
      <c r="C12" s="71"/>
      <c r="D12" s="71"/>
      <c r="E12" s="71"/>
      <c r="F12" s="71"/>
      <c r="G12" s="71"/>
      <c r="H12" s="71"/>
      <c r="I12" s="71"/>
      <c r="J12" s="71"/>
      <c r="K12" s="71"/>
      <c r="L12" s="71"/>
      <c r="M12" s="71"/>
      <c r="N12" s="71"/>
      <c r="O12" s="71"/>
      <c r="P12" s="71"/>
      <c r="Q12" s="71"/>
      <c r="R12" s="72">
        <f>(((ABS(K20)&gt;ABS(O20))+(ABS(K21)&gt;ABS(O21))+(ABS(K19)&gt;ABS(O19)))&gt;=2)+(((ABS(Y20)&lt;ABS(AC20))+(ABS(Y21)&lt;ABS(AC21))+(ABS(Y19)&lt;ABS(AC19))&gt;=2)+(((ABS(H28)&gt;ABS(D28))+(ABS(H26)&gt;ABS(D26))+(ABS(H27)&gt;ABS(D27))&gt;=2)))+(((ABS(Y28)&gt;ABS(AC28))+(ABS(Y26)&gt;ABS(AC26))+(ABS(Y27)&gt;ABS(AC27))&gt;=2))</f>
        <v>0</v>
      </c>
      <c r="S12" s="73"/>
      <c r="T12" s="74"/>
      <c r="U12" s="72">
        <f>(((ABS(O20)&gt;ABS(K20))+(ABS(O21)&gt;ABS(K21))+(ABS(O19)&gt;ABS(K19)))&gt;=2)+(((ABS(AC20)&lt;ABS(Y20))+(ABS(AC21)&lt;ABS(Y21))+(ABS(AC19)&lt;ABS(Y19))&gt;=2)+(((ABS(D28)&gt;ABS(H28))+(ABS(D26)&gt;ABS(H26))+(ABS(D27)&gt;ABS(H27))&gt;=2)))+(((ABS(AC28)&gt;ABS(Y28))+(ABS(AC26)&gt;ABS(Y26))+(ABS(AC27)&gt;ABS(Y27))&gt;=2))</f>
        <v>0</v>
      </c>
      <c r="V12" s="73"/>
      <c r="W12" s="74"/>
      <c r="X12" s="78" t="e">
        <f>R12/(R12+U12)</f>
        <v>#DIV/0!</v>
      </c>
      <c r="Y12" s="79"/>
      <c r="Z12" s="79"/>
      <c r="AA12" s="80"/>
      <c r="AB12" s="72">
        <f>(ABS(K19)&gt;ABS(O19))+(ABS(K20)&gt;ABS(O20))+(ABS(K21)&gt;ABS(O21))+(ABS(Y19)&lt;ABS(AC19))+(ABS(Y20)&lt;ABS(AC20))+(ABS(Y21)&lt;ABS(AC21))+(ABS(H26)&gt;ABS(D26))+(ABS(H27)&gt;ABS(D27))+(ABS(H28)&gt;ABS(D28))+(ABS(Y26)&gt;ABS(AC26))+(ABS(Y27)&gt;ABS(AC27))+(ABS(Y28)&gt;ABS(AC28))</f>
        <v>0</v>
      </c>
      <c r="AC12" s="73"/>
      <c r="AD12" s="74"/>
      <c r="AE12" s="72">
        <f>(ABS(O19)&gt;ABS(K19))+(ABS(O20)&gt;ABS(K20))+(ABS(O21)&gt;ABS(K21))+(ABS(AC19)&lt;ABS(Y19))+(ABS(AC20)&lt;ABS(Y20))+(ABS(AC21)&lt;ABS(Y21))+(ABS(D26)&gt;ABS(H26))+(ABS(D27)&gt;ABS(H27))+(ABS(D28)&gt;ABS(H28))+(ABS(AC26)&gt;ABS(Y26))+(ABS(AC27)&gt;ABS(Y27))+(ABS(AC28)&gt;ABS(Y28))</f>
        <v>0</v>
      </c>
      <c r="AF12" s="73"/>
      <c r="AG12" s="74"/>
      <c r="AH12" s="78" t="e">
        <f>AB12/(AB12+AE12)</f>
        <v>#DIV/0!</v>
      </c>
      <c r="AI12" s="79"/>
      <c r="AJ12" s="79"/>
      <c r="AK12" s="80"/>
      <c r="AL12" s="78" t="e">
        <f>(ABS(K20)+ABS(K21)+ABS(K19)+ABS(AC20)+ABS(AC21)+ABS(AC19)+ABS(H28)+ABS(H26)+ABS(H27)+ABS(Y28)+ABS(Y26)+ABS(Y27))/(ABS(O20)+ABS(O21)+ABS(O19)+ABS(Y20)+ABS(Y21)+ABS(Y19)+ABS(D27)+ABS(D26)+ABS(D28)+ABS(AC28)+ABS(AC26)+ABS(AC27))</f>
        <v>#DIV/0!</v>
      </c>
      <c r="AM12" s="79"/>
      <c r="AN12" s="79"/>
      <c r="AO12" s="80"/>
      <c r="AP12" s="95"/>
      <c r="AQ12" s="96"/>
      <c r="AR12" s="96"/>
      <c r="AS12" s="118"/>
    </row>
    <row r="13" spans="1:47" x14ac:dyDescent="0.25">
      <c r="A13" s="9"/>
      <c r="B13" s="71"/>
      <c r="C13" s="71"/>
      <c r="D13" s="71"/>
      <c r="E13" s="71"/>
      <c r="F13" s="71"/>
      <c r="G13" s="71"/>
      <c r="H13" s="71"/>
      <c r="I13" s="71"/>
      <c r="J13" s="71"/>
      <c r="K13" s="71"/>
      <c r="L13" s="71"/>
      <c r="M13" s="71"/>
      <c r="N13" s="71"/>
      <c r="O13" s="71"/>
      <c r="P13" s="71"/>
      <c r="Q13" s="71"/>
      <c r="R13" s="72">
        <f>(((ABS(K21)&lt;ABS(O21))+(ABS(K19)&lt;ABS(O19))+(ABS(K20)&lt;ABS(O20)))&gt;=2)+(((ABS(AJ21)&gt;ABS(AF21))+(ABS(AJ19)&gt;ABS(AF19))+(ABS(AJ20)&gt;ABS(AF20))&gt;=2)+(((ABS(R26)&gt;ABS(V26))+(ABS(R27)&gt;ABS(V27))+(ABS(R28)&gt;ABS(V28))&gt;=2)))+(((ABS(AJ26)&gt;ABS(AF26))+(ABS(AJ27)&gt;ABS(AF27))+(ABS(AJ28)&gt;ABS(AF28))&gt;=2))</f>
        <v>0</v>
      </c>
      <c r="S13" s="73"/>
      <c r="T13" s="74"/>
      <c r="U13" s="72">
        <f>(((ABS(O21)&lt;ABS(K21))+(ABS(O19)&lt;ABS(K19))+(ABS(O20)&lt;ABS(K20)))&gt;=2)+(((ABS(AJ21)&lt;ABS(AF21))+(ABS(AJ19)&lt;ABS(AF19))+(ABS(AJ20)&lt;ABS(AF20))&gt;=2)+(((ABS(V26)&gt;ABS(R26))+(ABS(V27)&gt;ABS(R27))+(ABS(V28)&gt;ABS(R28))&gt;=2)))+(((ABS(AF26)&gt;ABS(AJ26))+(ABS(AF27)&gt;ABS(AJ27))+(ABS(AF28)&gt;ABS(AJ28))&gt;=2))</f>
        <v>0</v>
      </c>
      <c r="V13" s="73"/>
      <c r="W13" s="74"/>
      <c r="X13" s="78" t="e">
        <f>R13/(R13+U13)</f>
        <v>#DIV/0!</v>
      </c>
      <c r="Y13" s="79"/>
      <c r="Z13" s="79"/>
      <c r="AA13" s="80"/>
      <c r="AB13" s="72">
        <f>(ABS(K19)&lt;ABS(O19))+(ABS(K20)&lt;ABS(O20))+(ABS(K21)&lt;ABS(O21))+(ABS(R26)&gt;ABS(V26))+(ABS(R27)&gt;ABS(V27))+(ABS(R28)&gt;ABS(V28))+(ABS(AF19)&lt;ABS(AJ19))+(ABS(AF20)&lt;ABS(AJ20))+(ABS(AF21)&lt;ABS(AJ21))+(ABS(AJ26)&gt;ABS(AF26))+(ABS(AJ27)&gt;ABS(AF27))+(ABS(AJ28)&gt;ABS(AF28))</f>
        <v>0</v>
      </c>
      <c r="AC13" s="73"/>
      <c r="AD13" s="74"/>
      <c r="AE13" s="72">
        <f>(ABS(O19)&lt;ABS(K19))+(ABS(O20)&lt;ABS(K20))+(ABS(O21)&lt;ABS(K21))+(ABS(V26)&gt;ABS(R26))+(ABS(V27)&gt;ABS(R27))+(ABS(V28)&gt;ABS(R28))+(ABS(AJ19)&lt;ABS(AF19))+(ABS(AJ20)&lt;ABS(AF20))+(ABS(AJ21)&lt;ABS(AF21))+(ABS(AF26)&gt;ABS(AJ26))+(ABS(AF27)&gt;ABS(AJ27))+(ABS(AF28)&gt;ABS(AJ28))</f>
        <v>0</v>
      </c>
      <c r="AF13" s="73"/>
      <c r="AG13" s="74"/>
      <c r="AH13" s="78" t="e">
        <f>AB13/(AB13+AE13)</f>
        <v>#DIV/0!</v>
      </c>
      <c r="AI13" s="79"/>
      <c r="AJ13" s="79"/>
      <c r="AK13" s="80"/>
      <c r="AL13" s="78" t="e">
        <f>(ABS(O21)+ABS(O19)+ABS(O20)+ABS(AJ21)+ABS(AJ19)+ABS(AJ20)+ABS(R26)+ABS(R27)+ABS(R28)+ABS(AJ26)+ABS(AJ27)+ABS(AJ28))/(ABS(K21)+ABS(K19)+ABS(K20)+ABS(AF21)+ABS(AF19)+ABS(AF20)+ABS(V28)+ABS(V27)+ABS(V26)+ABS(AF26)+ABS(AF27)+ABS(AF28))</f>
        <v>#DIV/0!</v>
      </c>
      <c r="AM13" s="79"/>
      <c r="AN13" s="79"/>
      <c r="AO13" s="80"/>
      <c r="AP13" s="95"/>
      <c r="AQ13" s="96"/>
      <c r="AR13" s="96"/>
      <c r="AS13" s="118"/>
    </row>
    <row r="14" spans="1:47" x14ac:dyDescent="0.25">
      <c r="A14" s="9"/>
      <c r="B14" s="71"/>
      <c r="C14" s="71"/>
      <c r="D14" s="71"/>
      <c r="E14" s="71"/>
      <c r="F14" s="71"/>
      <c r="G14" s="71"/>
      <c r="H14" s="71"/>
      <c r="I14" s="71"/>
      <c r="J14" s="71"/>
      <c r="K14" s="71"/>
      <c r="L14" s="71"/>
      <c r="M14" s="71"/>
      <c r="N14" s="71"/>
      <c r="O14" s="71"/>
      <c r="P14" s="71"/>
      <c r="Q14" s="71"/>
      <c r="R14" s="72">
        <f>(((ABS(R19)&gt;ABS(V19))+(ABS(R20)&gt;ABS(V20))+(ABS(R21)&gt;ABS(V21)))&gt;=2)+(((ABS(AJ19)&lt;ABS(AF19))+(ABS(AJ20)&lt;ABS(AF20))+(ABS(AJ21)&lt;ABS(AF21))&gt;=2)+(((ABS(O27)&gt;ABS(K27))+(ABS(O28)&gt;ABS(K28))+(ABS(O26)&gt;ABS(K26))&gt;=2)))+(((ABS(AC27)&gt;ABS(Y27))+(ABS(AC28)&gt;ABS(Y28))+(ABS(AC26)&gt;ABS(Y26))&gt;=2))</f>
        <v>0</v>
      </c>
      <c r="S14" s="73"/>
      <c r="T14" s="74"/>
      <c r="U14" s="72">
        <f>(((ABS(V19)&gt;ABS(R19))+(ABS(V20)&gt;ABS(R20))+(ABS(V21)&gt;ABS(R21)))&gt;=2)+(((ABS(AJ19)&gt;ABS(AF19))+(ABS(AJ20)&gt;ABS(AF20))+(ABS(AJ21)&gt;ABS(AF21))&gt;=2)+(((ABS(K27)&gt;ABS(O27))+(ABS(K28)&gt;ABS(O28))+(ABS(K26)&gt;ABS(O26))&gt;=2)))+(((ABS(Y27)&gt;ABS(AC27))+(ABS(Y28)&gt;ABS(AC28))+(ABS(Y26)&gt;ABS(AC26))&gt;=2))</f>
        <v>0</v>
      </c>
      <c r="V14" s="73"/>
      <c r="W14" s="74"/>
      <c r="X14" s="78" t="e">
        <f>R14/(R14+U14)</f>
        <v>#DIV/0!</v>
      </c>
      <c r="Y14" s="79"/>
      <c r="Z14" s="79"/>
      <c r="AA14" s="80"/>
      <c r="AB14" s="72">
        <f>(ABS(K26)&lt;ABS(O26))+(ABS(K27)&lt;ABS(O27))+(ABS(K28)&lt;ABS(O28))+(ABS(R19)&gt;ABS(V19))+(ABS(R20)&gt;ABS(V20))+(ABS(R21)&gt;ABS(V21))+(ABS(AF19)&gt;ABS(AJ19))+(ABS(AF20)&gt;ABS(AJ20))+(ABS(AF21)&gt;ABS(AJ21))+(ABS(AC26)&gt;ABS(Y26))+(ABS(AC27)&gt;ABS(Y27))+(ABS(AC28)&gt;ABS(Y28))</f>
        <v>0</v>
      </c>
      <c r="AC14" s="73"/>
      <c r="AD14" s="74"/>
      <c r="AE14" s="72">
        <f>(ABS(V19)&gt;ABS(R19))+(ABS(V20)&gt;ABS(R20))+(ABS(V21)&gt;ABS(R21))+(ABS(AJ19)&gt;ABS(AF19))+(ABS(AJ20)&gt;ABS(AF20))+(ABS(AJ21)&gt;ABS(AF21))+(ABS(K26)&gt;ABS(O26))+(ABS(K27)&gt;ABS(O27))+(ABS(K28)&gt;ABS(O28))+(ABS(Y26)&gt;ABS(AC26))+(ABS(Y27)&gt;ABS(AC27))+(ABS(Y28)&gt;ABS(AC28))</f>
        <v>0</v>
      </c>
      <c r="AF14" s="73"/>
      <c r="AG14" s="74"/>
      <c r="AH14" s="78" t="e">
        <f>AB14/(AB14+AE14)</f>
        <v>#DIV/0!</v>
      </c>
      <c r="AI14" s="79"/>
      <c r="AJ14" s="79"/>
      <c r="AK14" s="80"/>
      <c r="AL14" s="78" t="e">
        <f>(ABS(R19)+ABS(R20)+ABS(R21)+ABS(AF19)+ABS(AF20)+ABS(AF21)+ABS(O27)+ABS(O28)+ABS(O26)+ABS(AC27)+ABS(AC28)+ABS(AC26))/(ABS(V19)+ABS(V20)+ABS(V21)+ABS(AJ19)+ABS(AJ20)+ABS(AJ21)+ABS(K26)+ABS(K28)+ABS(K27)+ABS(Y27)+ABS(Y28)+ABS(Y26))</f>
        <v>#DIV/0!</v>
      </c>
      <c r="AM14" s="79"/>
      <c r="AN14" s="79"/>
      <c r="AO14" s="80"/>
      <c r="AP14" s="95"/>
      <c r="AQ14" s="96"/>
      <c r="AR14" s="96"/>
      <c r="AS14" s="118"/>
    </row>
    <row r="15" spans="1:47" x14ac:dyDescent="0.25">
      <c r="A15" s="8"/>
      <c r="B15" s="107"/>
      <c r="C15" s="109"/>
      <c r="D15" s="115"/>
      <c r="E15" s="116"/>
      <c r="F15" s="116"/>
      <c r="G15" s="116"/>
      <c r="H15" s="116"/>
      <c r="I15" s="116"/>
      <c r="J15" s="117"/>
      <c r="K15" s="92"/>
      <c r="L15" s="93"/>
      <c r="M15" s="93"/>
      <c r="N15" s="93"/>
      <c r="O15" s="93"/>
      <c r="P15" s="93"/>
      <c r="Q15" s="94"/>
      <c r="R15" s="92"/>
      <c r="S15" s="93"/>
      <c r="T15" s="93"/>
      <c r="U15" s="93"/>
      <c r="V15" s="93"/>
      <c r="W15" s="93"/>
      <c r="X15" s="94"/>
      <c r="Y15" s="92"/>
      <c r="Z15" s="93"/>
      <c r="AA15" s="93"/>
      <c r="AB15" s="93"/>
      <c r="AC15" s="93"/>
      <c r="AD15" s="93"/>
      <c r="AE15" s="94"/>
      <c r="AF15" s="92"/>
      <c r="AG15" s="93"/>
      <c r="AH15" s="93"/>
      <c r="AI15" s="93"/>
      <c r="AJ15" s="93"/>
      <c r="AK15" s="93"/>
      <c r="AL15" s="94"/>
      <c r="AM15" s="98"/>
      <c r="AN15" s="98"/>
      <c r="AO15" s="98"/>
      <c r="AP15" s="98"/>
      <c r="AQ15" s="98"/>
      <c r="AR15" s="98"/>
      <c r="AS15" s="99"/>
      <c r="AU15" s="25"/>
    </row>
    <row r="16" spans="1:47" ht="14.1" customHeight="1" x14ac:dyDescent="0.25">
      <c r="A16" s="8"/>
      <c r="B16" s="81" t="s">
        <v>3</v>
      </c>
      <c r="C16" s="83"/>
      <c r="D16" s="95" t="s">
        <v>30</v>
      </c>
      <c r="E16" s="96"/>
      <c r="F16" s="96"/>
      <c r="G16" s="96"/>
      <c r="H16" s="96"/>
      <c r="I16" s="96"/>
      <c r="J16" s="97"/>
      <c r="K16" s="95" t="s">
        <v>31</v>
      </c>
      <c r="L16" s="96"/>
      <c r="M16" s="96"/>
      <c r="N16" s="96"/>
      <c r="O16" s="96"/>
      <c r="P16" s="96"/>
      <c r="Q16" s="97"/>
      <c r="R16" s="81" t="s">
        <v>5</v>
      </c>
      <c r="S16" s="82"/>
      <c r="T16" s="82"/>
      <c r="U16" s="82"/>
      <c r="V16" s="82"/>
      <c r="W16" s="82"/>
      <c r="X16" s="83"/>
      <c r="Y16" s="81" t="s">
        <v>5</v>
      </c>
      <c r="Z16" s="82"/>
      <c r="AA16" s="82"/>
      <c r="AB16" s="82"/>
      <c r="AC16" s="82"/>
      <c r="AD16" s="82"/>
      <c r="AE16" s="83"/>
      <c r="AF16" s="81" t="s">
        <v>5</v>
      </c>
      <c r="AG16" s="82"/>
      <c r="AH16" s="82"/>
      <c r="AI16" s="82"/>
      <c r="AJ16" s="82"/>
      <c r="AK16" s="82"/>
      <c r="AL16" s="83"/>
      <c r="AM16" s="100"/>
      <c r="AN16" s="100"/>
      <c r="AO16" s="100"/>
      <c r="AP16" s="100"/>
      <c r="AQ16" s="100"/>
      <c r="AR16" s="100"/>
      <c r="AS16" s="101"/>
      <c r="AU16" s="25"/>
    </row>
    <row r="17" spans="1:45" ht="14.1" customHeight="1" x14ac:dyDescent="0.25">
      <c r="A17" s="8"/>
      <c r="B17" s="81" t="s">
        <v>8</v>
      </c>
      <c r="C17" s="83"/>
      <c r="D17" s="81" t="s">
        <v>24</v>
      </c>
      <c r="E17" s="82"/>
      <c r="F17" s="82"/>
      <c r="G17" s="82"/>
      <c r="H17" s="82"/>
      <c r="I17" s="82"/>
      <c r="J17" s="83"/>
      <c r="K17" s="81" t="s">
        <v>25</v>
      </c>
      <c r="L17" s="82"/>
      <c r="M17" s="82"/>
      <c r="N17" s="82"/>
      <c r="O17" s="82"/>
      <c r="P17" s="82"/>
      <c r="Q17" s="83"/>
      <c r="R17" s="81" t="s">
        <v>26</v>
      </c>
      <c r="S17" s="82"/>
      <c r="T17" s="82"/>
      <c r="U17" s="82"/>
      <c r="V17" s="82"/>
      <c r="W17" s="82"/>
      <c r="X17" s="83"/>
      <c r="Y17" s="81" t="s">
        <v>27</v>
      </c>
      <c r="Z17" s="82"/>
      <c r="AA17" s="82"/>
      <c r="AB17" s="82"/>
      <c r="AC17" s="82"/>
      <c r="AD17" s="82"/>
      <c r="AE17" s="83"/>
      <c r="AF17" s="81" t="s">
        <v>28</v>
      </c>
      <c r="AG17" s="82"/>
      <c r="AH17" s="82"/>
      <c r="AI17" s="82"/>
      <c r="AJ17" s="82"/>
      <c r="AK17" s="82"/>
      <c r="AL17" s="83"/>
      <c r="AM17" s="100"/>
      <c r="AN17" s="100"/>
      <c r="AO17" s="100"/>
      <c r="AP17" s="100"/>
      <c r="AQ17" s="100"/>
      <c r="AR17" s="100"/>
      <c r="AS17" s="101"/>
    </row>
    <row r="18" spans="1:45" ht="14.1" customHeight="1" x14ac:dyDescent="0.25">
      <c r="A18" s="8"/>
      <c r="B18" s="81" t="s">
        <v>21</v>
      </c>
      <c r="C18" s="83"/>
      <c r="D18" s="81" t="s">
        <v>104</v>
      </c>
      <c r="E18" s="82"/>
      <c r="F18" s="82"/>
      <c r="G18" s="82"/>
      <c r="H18" s="82"/>
      <c r="I18" s="82"/>
      <c r="J18" s="83"/>
      <c r="K18" s="81" t="s">
        <v>105</v>
      </c>
      <c r="L18" s="82"/>
      <c r="M18" s="82"/>
      <c r="N18" s="82"/>
      <c r="O18" s="82"/>
      <c r="P18" s="82"/>
      <c r="Q18" s="83"/>
      <c r="R18" s="81" t="s">
        <v>57</v>
      </c>
      <c r="S18" s="82"/>
      <c r="T18" s="82"/>
      <c r="U18" s="82"/>
      <c r="V18" s="82"/>
      <c r="W18" s="82"/>
      <c r="X18" s="83"/>
      <c r="Y18" s="81" t="s">
        <v>106</v>
      </c>
      <c r="Z18" s="82"/>
      <c r="AA18" s="82"/>
      <c r="AB18" s="82"/>
      <c r="AC18" s="82"/>
      <c r="AD18" s="82"/>
      <c r="AE18" s="83"/>
      <c r="AF18" s="81" t="s">
        <v>65</v>
      </c>
      <c r="AG18" s="82"/>
      <c r="AH18" s="82"/>
      <c r="AI18" s="82"/>
      <c r="AJ18" s="82"/>
      <c r="AK18" s="82"/>
      <c r="AL18" s="83"/>
      <c r="AM18" s="100"/>
      <c r="AN18" s="100"/>
      <c r="AO18" s="100"/>
      <c r="AP18" s="100"/>
      <c r="AQ18" s="100"/>
      <c r="AR18" s="100"/>
      <c r="AS18" s="101"/>
    </row>
    <row r="19" spans="1:45" ht="14.1" customHeight="1" x14ac:dyDescent="0.25">
      <c r="A19" s="8"/>
      <c r="B19" s="81" t="s">
        <v>87</v>
      </c>
      <c r="C19" s="83"/>
      <c r="D19" s="86"/>
      <c r="E19" s="87"/>
      <c r="F19" s="87"/>
      <c r="G19" s="58" t="s">
        <v>11</v>
      </c>
      <c r="H19" s="84"/>
      <c r="I19" s="84"/>
      <c r="J19" s="85"/>
      <c r="K19" s="86"/>
      <c r="L19" s="87"/>
      <c r="M19" s="87"/>
      <c r="N19" s="58" t="s">
        <v>11</v>
      </c>
      <c r="O19" s="84"/>
      <c r="P19" s="84"/>
      <c r="Q19" s="85"/>
      <c r="R19" s="86"/>
      <c r="S19" s="87"/>
      <c r="T19" s="87"/>
      <c r="U19" s="58" t="s">
        <v>11</v>
      </c>
      <c r="V19" s="84"/>
      <c r="W19" s="84"/>
      <c r="X19" s="85"/>
      <c r="Y19" s="86"/>
      <c r="Z19" s="87"/>
      <c r="AA19" s="87"/>
      <c r="AB19" s="58" t="s">
        <v>11</v>
      </c>
      <c r="AC19" s="84"/>
      <c r="AD19" s="84"/>
      <c r="AE19" s="85"/>
      <c r="AF19" s="86"/>
      <c r="AG19" s="87"/>
      <c r="AH19" s="87"/>
      <c r="AI19" s="58" t="s">
        <v>11</v>
      </c>
      <c r="AJ19" s="84"/>
      <c r="AK19" s="84"/>
      <c r="AL19" s="85"/>
      <c r="AM19" s="100"/>
      <c r="AN19" s="100"/>
      <c r="AO19" s="100"/>
      <c r="AP19" s="100"/>
      <c r="AQ19" s="100"/>
      <c r="AR19" s="100"/>
      <c r="AS19" s="101"/>
    </row>
    <row r="20" spans="1:45" ht="14.1" customHeight="1" x14ac:dyDescent="0.25">
      <c r="A20" s="61"/>
      <c r="B20" s="81" t="s">
        <v>88</v>
      </c>
      <c r="C20" s="83"/>
      <c r="D20" s="86"/>
      <c r="E20" s="87"/>
      <c r="F20" s="87"/>
      <c r="G20" s="58" t="s">
        <v>11</v>
      </c>
      <c r="H20" s="84"/>
      <c r="I20" s="84"/>
      <c r="J20" s="84"/>
      <c r="K20" s="86"/>
      <c r="L20" s="87"/>
      <c r="M20" s="87"/>
      <c r="N20" s="58" t="s">
        <v>11</v>
      </c>
      <c r="O20" s="84"/>
      <c r="P20" s="84"/>
      <c r="Q20" s="84"/>
      <c r="R20" s="86"/>
      <c r="S20" s="87"/>
      <c r="T20" s="87"/>
      <c r="U20" s="58" t="s">
        <v>11</v>
      </c>
      <c r="V20" s="84"/>
      <c r="W20" s="84"/>
      <c r="X20" s="84"/>
      <c r="Y20" s="86"/>
      <c r="Z20" s="87"/>
      <c r="AA20" s="87"/>
      <c r="AB20" s="58" t="s">
        <v>11</v>
      </c>
      <c r="AC20" s="84"/>
      <c r="AD20" s="84"/>
      <c r="AE20" s="84"/>
      <c r="AF20" s="86"/>
      <c r="AG20" s="87"/>
      <c r="AH20" s="87"/>
      <c r="AI20" s="58" t="s">
        <v>11</v>
      </c>
      <c r="AJ20" s="84"/>
      <c r="AK20" s="84"/>
      <c r="AL20" s="85"/>
      <c r="AM20" s="100"/>
      <c r="AN20" s="100"/>
      <c r="AO20" s="100"/>
      <c r="AP20" s="100"/>
      <c r="AQ20" s="100"/>
      <c r="AR20" s="100"/>
      <c r="AS20" s="101"/>
    </row>
    <row r="21" spans="1:45" ht="14.1" customHeight="1" thickBot="1" x14ac:dyDescent="0.3">
      <c r="A21" s="8"/>
      <c r="B21" s="110" t="s">
        <v>89</v>
      </c>
      <c r="C21" s="111"/>
      <c r="D21" s="90"/>
      <c r="E21" s="91"/>
      <c r="F21" s="91"/>
      <c r="G21" s="57" t="s">
        <v>11</v>
      </c>
      <c r="H21" s="88"/>
      <c r="I21" s="88"/>
      <c r="J21" s="89"/>
      <c r="K21" s="90"/>
      <c r="L21" s="91"/>
      <c r="M21" s="91"/>
      <c r="N21" s="57" t="s">
        <v>11</v>
      </c>
      <c r="O21" s="88"/>
      <c r="P21" s="88"/>
      <c r="Q21" s="89"/>
      <c r="R21" s="90"/>
      <c r="S21" s="91"/>
      <c r="T21" s="91"/>
      <c r="U21" s="57" t="s">
        <v>11</v>
      </c>
      <c r="V21" s="88"/>
      <c r="W21" s="88"/>
      <c r="X21" s="89"/>
      <c r="Y21" s="90"/>
      <c r="Z21" s="91"/>
      <c r="AA21" s="91"/>
      <c r="AB21" s="57" t="s">
        <v>11</v>
      </c>
      <c r="AC21" s="88"/>
      <c r="AD21" s="88"/>
      <c r="AE21" s="89"/>
      <c r="AF21" s="90"/>
      <c r="AG21" s="91"/>
      <c r="AH21" s="91"/>
      <c r="AI21" s="57" t="s">
        <v>11</v>
      </c>
      <c r="AJ21" s="88"/>
      <c r="AK21" s="88"/>
      <c r="AL21" s="89"/>
      <c r="AM21" s="100"/>
      <c r="AN21" s="100"/>
      <c r="AO21" s="100"/>
      <c r="AP21" s="100"/>
      <c r="AQ21" s="100"/>
      <c r="AR21" s="100"/>
      <c r="AS21" s="101"/>
    </row>
    <row r="22" spans="1:45" ht="14.1" customHeight="1" x14ac:dyDescent="0.25">
      <c r="A22" s="8"/>
      <c r="B22" s="107"/>
      <c r="C22" s="109"/>
      <c r="D22" s="92"/>
      <c r="E22" s="93"/>
      <c r="F22" s="93"/>
      <c r="G22" s="93"/>
      <c r="H22" s="93"/>
      <c r="I22" s="93"/>
      <c r="J22" s="94"/>
      <c r="K22" s="92"/>
      <c r="L22" s="93"/>
      <c r="M22" s="93"/>
      <c r="N22" s="93"/>
      <c r="O22" s="93"/>
      <c r="P22" s="93"/>
      <c r="Q22" s="94"/>
      <c r="R22" s="92"/>
      <c r="S22" s="93"/>
      <c r="T22" s="93"/>
      <c r="U22" s="93"/>
      <c r="V22" s="93"/>
      <c r="W22" s="93"/>
      <c r="X22" s="94"/>
      <c r="Y22" s="92"/>
      <c r="Z22" s="93"/>
      <c r="AA22" s="93"/>
      <c r="AB22" s="93"/>
      <c r="AC22" s="93"/>
      <c r="AD22" s="93"/>
      <c r="AE22" s="94"/>
      <c r="AF22" s="92"/>
      <c r="AG22" s="93"/>
      <c r="AH22" s="93"/>
      <c r="AI22" s="93"/>
      <c r="AJ22" s="93"/>
      <c r="AK22" s="93"/>
      <c r="AL22" s="94"/>
      <c r="AM22" s="100"/>
      <c r="AN22" s="100"/>
      <c r="AO22" s="100"/>
      <c r="AP22" s="100"/>
      <c r="AQ22" s="100"/>
      <c r="AR22" s="100"/>
      <c r="AS22" s="101"/>
    </row>
    <row r="23" spans="1:45" ht="14.1" customHeight="1" x14ac:dyDescent="0.25">
      <c r="A23" s="8"/>
      <c r="B23" s="81" t="s">
        <v>3</v>
      </c>
      <c r="C23" s="83"/>
      <c r="D23" s="81" t="s">
        <v>5</v>
      </c>
      <c r="E23" s="82"/>
      <c r="F23" s="82"/>
      <c r="G23" s="82"/>
      <c r="H23" s="82"/>
      <c r="I23" s="82"/>
      <c r="J23" s="83"/>
      <c r="K23" s="81" t="s">
        <v>5</v>
      </c>
      <c r="L23" s="82"/>
      <c r="M23" s="82"/>
      <c r="N23" s="82"/>
      <c r="O23" s="82"/>
      <c r="P23" s="82"/>
      <c r="Q23" s="83"/>
      <c r="R23" s="81" t="s">
        <v>5</v>
      </c>
      <c r="S23" s="82"/>
      <c r="T23" s="82"/>
      <c r="U23" s="82"/>
      <c r="V23" s="82"/>
      <c r="W23" s="82"/>
      <c r="X23" s="83"/>
      <c r="Y23" s="81" t="s">
        <v>5</v>
      </c>
      <c r="Z23" s="82"/>
      <c r="AA23" s="82"/>
      <c r="AB23" s="82"/>
      <c r="AC23" s="82"/>
      <c r="AD23" s="82"/>
      <c r="AE23" s="83"/>
      <c r="AF23" s="81" t="s">
        <v>5</v>
      </c>
      <c r="AG23" s="82"/>
      <c r="AH23" s="82"/>
      <c r="AI23" s="82"/>
      <c r="AJ23" s="82"/>
      <c r="AK23" s="82"/>
      <c r="AL23" s="83"/>
      <c r="AM23" s="100"/>
      <c r="AN23" s="100"/>
      <c r="AO23" s="100"/>
      <c r="AP23" s="100"/>
      <c r="AQ23" s="100"/>
      <c r="AR23" s="100"/>
      <c r="AS23" s="101"/>
    </row>
    <row r="24" spans="1:45" ht="14.1" customHeight="1" x14ac:dyDescent="0.25">
      <c r="A24" s="8"/>
      <c r="B24" s="81" t="s">
        <v>8</v>
      </c>
      <c r="C24" s="83"/>
      <c r="D24" s="81" t="s">
        <v>29</v>
      </c>
      <c r="E24" s="82"/>
      <c r="F24" s="82"/>
      <c r="G24" s="82"/>
      <c r="H24" s="82"/>
      <c r="I24" s="82"/>
      <c r="J24" s="83"/>
      <c r="K24" s="81" t="s">
        <v>34</v>
      </c>
      <c r="L24" s="82"/>
      <c r="M24" s="82"/>
      <c r="N24" s="82"/>
      <c r="O24" s="82"/>
      <c r="P24" s="82"/>
      <c r="Q24" s="83"/>
      <c r="R24" s="81" t="s">
        <v>13</v>
      </c>
      <c r="S24" s="82"/>
      <c r="T24" s="82"/>
      <c r="U24" s="82"/>
      <c r="V24" s="82"/>
      <c r="W24" s="82"/>
      <c r="X24" s="83"/>
      <c r="Y24" s="81" t="s">
        <v>47</v>
      </c>
      <c r="Z24" s="82"/>
      <c r="AA24" s="82"/>
      <c r="AB24" s="82"/>
      <c r="AC24" s="82"/>
      <c r="AD24" s="82"/>
      <c r="AE24" s="83"/>
      <c r="AF24" s="81" t="s">
        <v>12</v>
      </c>
      <c r="AG24" s="82"/>
      <c r="AH24" s="82"/>
      <c r="AI24" s="82"/>
      <c r="AJ24" s="82"/>
      <c r="AK24" s="82"/>
      <c r="AL24" s="83"/>
      <c r="AM24" s="100"/>
      <c r="AN24" s="100"/>
      <c r="AO24" s="100"/>
      <c r="AP24" s="100"/>
      <c r="AQ24" s="100"/>
      <c r="AR24" s="100"/>
      <c r="AS24" s="101"/>
    </row>
    <row r="25" spans="1:45" ht="14.1" customHeight="1" x14ac:dyDescent="0.25">
      <c r="A25" s="8"/>
      <c r="B25" s="81" t="s">
        <v>21</v>
      </c>
      <c r="C25" s="83"/>
      <c r="D25" s="81" t="s">
        <v>107</v>
      </c>
      <c r="E25" s="82"/>
      <c r="F25" s="82"/>
      <c r="G25" s="82"/>
      <c r="H25" s="82"/>
      <c r="I25" s="82"/>
      <c r="J25" s="83"/>
      <c r="K25" s="81" t="s">
        <v>108</v>
      </c>
      <c r="L25" s="82"/>
      <c r="M25" s="82"/>
      <c r="N25" s="82"/>
      <c r="O25" s="82"/>
      <c r="P25" s="82"/>
      <c r="Q25" s="83"/>
      <c r="R25" s="81" t="s">
        <v>109</v>
      </c>
      <c r="S25" s="82"/>
      <c r="T25" s="82"/>
      <c r="U25" s="82"/>
      <c r="V25" s="82"/>
      <c r="W25" s="82"/>
      <c r="X25" s="83"/>
      <c r="Y25" s="81" t="s">
        <v>52</v>
      </c>
      <c r="Z25" s="82"/>
      <c r="AA25" s="82"/>
      <c r="AB25" s="82"/>
      <c r="AC25" s="82"/>
      <c r="AD25" s="82"/>
      <c r="AE25" s="83"/>
      <c r="AF25" s="81" t="s">
        <v>4</v>
      </c>
      <c r="AG25" s="82"/>
      <c r="AH25" s="82"/>
      <c r="AI25" s="82"/>
      <c r="AJ25" s="82"/>
      <c r="AK25" s="82"/>
      <c r="AL25" s="83"/>
      <c r="AM25" s="100"/>
      <c r="AN25" s="100"/>
      <c r="AO25" s="100"/>
      <c r="AP25" s="100"/>
      <c r="AQ25" s="100"/>
      <c r="AR25" s="100"/>
      <c r="AS25" s="101"/>
    </row>
    <row r="26" spans="1:45" ht="14.1" customHeight="1" x14ac:dyDescent="0.25">
      <c r="A26" s="8"/>
      <c r="B26" s="81" t="s">
        <v>87</v>
      </c>
      <c r="C26" s="83"/>
      <c r="D26" s="86"/>
      <c r="E26" s="87"/>
      <c r="F26" s="87"/>
      <c r="G26" s="58" t="s">
        <v>11</v>
      </c>
      <c r="H26" s="84"/>
      <c r="I26" s="84"/>
      <c r="J26" s="85"/>
      <c r="K26" s="86"/>
      <c r="L26" s="87"/>
      <c r="M26" s="87"/>
      <c r="N26" s="58" t="s">
        <v>11</v>
      </c>
      <c r="O26" s="84"/>
      <c r="P26" s="84"/>
      <c r="Q26" s="85"/>
      <c r="R26" s="86"/>
      <c r="S26" s="87"/>
      <c r="T26" s="87"/>
      <c r="U26" s="58" t="s">
        <v>11</v>
      </c>
      <c r="V26" s="84"/>
      <c r="W26" s="84"/>
      <c r="X26" s="85"/>
      <c r="Y26" s="86"/>
      <c r="Z26" s="87"/>
      <c r="AA26" s="87"/>
      <c r="AB26" s="58" t="s">
        <v>11</v>
      </c>
      <c r="AC26" s="84"/>
      <c r="AD26" s="84"/>
      <c r="AE26" s="85"/>
      <c r="AF26" s="86"/>
      <c r="AG26" s="87"/>
      <c r="AH26" s="87"/>
      <c r="AI26" s="58" t="s">
        <v>11</v>
      </c>
      <c r="AJ26" s="84"/>
      <c r="AK26" s="84"/>
      <c r="AL26" s="85"/>
      <c r="AM26" s="100"/>
      <c r="AN26" s="100"/>
      <c r="AO26" s="100"/>
      <c r="AP26" s="100"/>
      <c r="AQ26" s="100"/>
      <c r="AR26" s="100"/>
      <c r="AS26" s="101"/>
    </row>
    <row r="27" spans="1:45" ht="14.1" customHeight="1" x14ac:dyDescent="0.25">
      <c r="A27" s="61"/>
      <c r="B27" s="81" t="s">
        <v>88</v>
      </c>
      <c r="C27" s="82"/>
      <c r="D27" s="86"/>
      <c r="E27" s="87"/>
      <c r="F27" s="87"/>
      <c r="G27" s="58" t="s">
        <v>11</v>
      </c>
      <c r="H27" s="84"/>
      <c r="I27" s="84"/>
      <c r="J27" s="85"/>
      <c r="K27" s="87"/>
      <c r="L27" s="87"/>
      <c r="M27" s="87"/>
      <c r="N27" s="58" t="s">
        <v>11</v>
      </c>
      <c r="O27" s="84"/>
      <c r="P27" s="84"/>
      <c r="Q27" s="85"/>
      <c r="R27" s="87"/>
      <c r="S27" s="87"/>
      <c r="T27" s="87"/>
      <c r="U27" s="58" t="s">
        <v>11</v>
      </c>
      <c r="V27" s="84"/>
      <c r="W27" s="84"/>
      <c r="X27" s="85"/>
      <c r="Y27" s="87"/>
      <c r="Z27" s="87"/>
      <c r="AA27" s="87"/>
      <c r="AB27" s="58" t="s">
        <v>11</v>
      </c>
      <c r="AC27" s="84"/>
      <c r="AD27" s="84"/>
      <c r="AE27" s="85"/>
      <c r="AF27" s="87"/>
      <c r="AG27" s="87"/>
      <c r="AH27" s="87"/>
      <c r="AI27" s="58" t="s">
        <v>11</v>
      </c>
      <c r="AJ27" s="84"/>
      <c r="AK27" s="84"/>
      <c r="AL27" s="85"/>
      <c r="AM27" s="100"/>
      <c r="AN27" s="100"/>
      <c r="AO27" s="100"/>
      <c r="AP27" s="100"/>
      <c r="AQ27" s="100"/>
      <c r="AR27" s="100"/>
      <c r="AS27" s="101"/>
    </row>
    <row r="28" spans="1:45" ht="14.1" customHeight="1" thickBot="1" x14ac:dyDescent="0.3">
      <c r="A28" s="10"/>
      <c r="B28" s="110" t="s">
        <v>89</v>
      </c>
      <c r="C28" s="111"/>
      <c r="D28" s="90"/>
      <c r="E28" s="91"/>
      <c r="F28" s="91"/>
      <c r="G28" s="57" t="s">
        <v>11</v>
      </c>
      <c r="H28" s="88"/>
      <c r="I28" s="88"/>
      <c r="J28" s="89"/>
      <c r="K28" s="90"/>
      <c r="L28" s="91"/>
      <c r="M28" s="91"/>
      <c r="N28" s="57" t="s">
        <v>11</v>
      </c>
      <c r="O28" s="88"/>
      <c r="P28" s="88"/>
      <c r="Q28" s="89"/>
      <c r="R28" s="90"/>
      <c r="S28" s="91"/>
      <c r="T28" s="91"/>
      <c r="U28" s="57" t="s">
        <v>11</v>
      </c>
      <c r="V28" s="88"/>
      <c r="W28" s="88"/>
      <c r="X28" s="89"/>
      <c r="Y28" s="90"/>
      <c r="Z28" s="91"/>
      <c r="AA28" s="91"/>
      <c r="AB28" s="57" t="s">
        <v>11</v>
      </c>
      <c r="AC28" s="88"/>
      <c r="AD28" s="88"/>
      <c r="AE28" s="89"/>
      <c r="AF28" s="90"/>
      <c r="AG28" s="91"/>
      <c r="AH28" s="91"/>
      <c r="AI28" s="57" t="s">
        <v>11</v>
      </c>
      <c r="AJ28" s="88"/>
      <c r="AK28" s="88"/>
      <c r="AL28" s="89"/>
      <c r="AM28" s="102"/>
      <c r="AN28" s="102"/>
      <c r="AO28" s="102"/>
      <c r="AP28" s="102"/>
      <c r="AQ28" s="102"/>
      <c r="AR28" s="102"/>
      <c r="AS28" s="103"/>
    </row>
    <row r="30" spans="1:45" ht="13.8" thickBot="1" x14ac:dyDescent="0.3">
      <c r="A30" s="2"/>
      <c r="B30" s="2"/>
      <c r="C30" s="2"/>
      <c r="D30" s="20"/>
      <c r="E30" s="20"/>
      <c r="F30" s="20"/>
      <c r="G30" s="2"/>
      <c r="H30" s="21"/>
      <c r="I30" s="21"/>
      <c r="J30" s="21"/>
      <c r="K30" s="20"/>
      <c r="L30" s="20"/>
      <c r="M30" s="20"/>
      <c r="N30" s="2"/>
      <c r="O30" s="21"/>
      <c r="P30" s="21"/>
      <c r="Q30" s="21"/>
      <c r="R30" s="20"/>
      <c r="S30" s="20"/>
      <c r="T30" s="20"/>
      <c r="U30" s="2"/>
      <c r="V30" s="21"/>
      <c r="W30" s="21"/>
      <c r="X30" s="21"/>
      <c r="Y30" s="20"/>
      <c r="Z30" s="20"/>
      <c r="AA30" s="20"/>
      <c r="AB30" s="2"/>
      <c r="AC30" s="21"/>
      <c r="AD30" s="21"/>
      <c r="AE30" s="21"/>
      <c r="AF30" s="20"/>
      <c r="AG30" s="20"/>
      <c r="AH30" s="20"/>
      <c r="AI30" s="2"/>
      <c r="AJ30" s="21"/>
      <c r="AK30" s="21"/>
      <c r="AL30" s="21"/>
      <c r="AM30" s="20"/>
      <c r="AN30" s="20"/>
      <c r="AO30" s="20"/>
      <c r="AP30" s="2"/>
      <c r="AQ30" s="21"/>
      <c r="AR30" s="21"/>
      <c r="AS30" s="21"/>
    </row>
    <row r="31" spans="1:45" ht="12.75" customHeight="1" x14ac:dyDescent="0.25">
      <c r="A31" s="7"/>
      <c r="B31" s="128" t="s">
        <v>40</v>
      </c>
      <c r="C31" s="128"/>
      <c r="D31" s="128"/>
      <c r="E31" s="128"/>
      <c r="F31" s="128"/>
      <c r="G31" s="128"/>
      <c r="H31" s="128"/>
      <c r="I31" s="128"/>
      <c r="J31" s="128"/>
      <c r="K31" s="128"/>
      <c r="L31" s="128"/>
      <c r="M31" s="128"/>
      <c r="N31" s="128"/>
      <c r="O31" s="128"/>
      <c r="P31" s="128"/>
      <c r="Q31" s="128"/>
      <c r="R31" s="104" t="s">
        <v>82</v>
      </c>
      <c r="S31" s="105"/>
      <c r="T31" s="105"/>
      <c r="U31" s="105"/>
      <c r="V31" s="105"/>
      <c r="W31" s="105"/>
      <c r="X31" s="105"/>
      <c r="Y31" s="105"/>
      <c r="Z31" s="105"/>
      <c r="AA31" s="106"/>
      <c r="AB31" s="104" t="s">
        <v>90</v>
      </c>
      <c r="AC31" s="105"/>
      <c r="AD31" s="105"/>
      <c r="AE31" s="105"/>
      <c r="AF31" s="105"/>
      <c r="AG31" s="105"/>
      <c r="AH31" s="105"/>
      <c r="AI31" s="105"/>
      <c r="AJ31" s="105"/>
      <c r="AK31" s="106"/>
      <c r="AL31" s="119" t="s">
        <v>81</v>
      </c>
      <c r="AM31" s="120"/>
      <c r="AN31" s="120"/>
      <c r="AO31" s="129"/>
      <c r="AP31" s="119" t="s">
        <v>2</v>
      </c>
      <c r="AQ31" s="120"/>
      <c r="AR31" s="120"/>
      <c r="AS31" s="121"/>
    </row>
    <row r="32" spans="1:45" x14ac:dyDescent="0.25">
      <c r="A32" s="8"/>
      <c r="B32" s="100"/>
      <c r="C32" s="100"/>
      <c r="D32" s="100"/>
      <c r="E32" s="100"/>
      <c r="F32" s="100"/>
      <c r="G32" s="100"/>
      <c r="H32" s="100"/>
      <c r="I32" s="100"/>
      <c r="J32" s="100"/>
      <c r="K32" s="100"/>
      <c r="L32" s="100"/>
      <c r="M32" s="100"/>
      <c r="N32" s="100"/>
      <c r="O32" s="100"/>
      <c r="P32" s="100"/>
      <c r="Q32" s="100"/>
      <c r="R32" s="107"/>
      <c r="S32" s="108"/>
      <c r="T32" s="108"/>
      <c r="U32" s="108"/>
      <c r="V32" s="108"/>
      <c r="W32" s="108"/>
      <c r="X32" s="108"/>
      <c r="Y32" s="108"/>
      <c r="Z32" s="108"/>
      <c r="AA32" s="109"/>
      <c r="AB32" s="107"/>
      <c r="AC32" s="108"/>
      <c r="AD32" s="108"/>
      <c r="AE32" s="108"/>
      <c r="AF32" s="108"/>
      <c r="AG32" s="108"/>
      <c r="AH32" s="108"/>
      <c r="AI32" s="108"/>
      <c r="AJ32" s="108"/>
      <c r="AK32" s="109"/>
      <c r="AL32" s="122"/>
      <c r="AM32" s="123"/>
      <c r="AN32" s="123"/>
      <c r="AO32" s="130"/>
      <c r="AP32" s="122"/>
      <c r="AQ32" s="123"/>
      <c r="AR32" s="123"/>
      <c r="AS32" s="124"/>
    </row>
    <row r="33" spans="1:45" x14ac:dyDescent="0.25">
      <c r="A33" s="8"/>
      <c r="B33" s="100" t="s">
        <v>35</v>
      </c>
      <c r="C33" s="100"/>
      <c r="D33" s="100"/>
      <c r="E33" s="100"/>
      <c r="F33" s="100"/>
      <c r="G33" s="100"/>
      <c r="H33" s="100"/>
      <c r="I33" s="100"/>
      <c r="J33" s="100"/>
      <c r="K33" s="100"/>
      <c r="L33" s="100"/>
      <c r="M33" s="100"/>
      <c r="N33" s="100"/>
      <c r="O33" s="100"/>
      <c r="P33" s="100"/>
      <c r="Q33" s="100"/>
      <c r="R33" s="81" t="s">
        <v>0</v>
      </c>
      <c r="S33" s="82"/>
      <c r="T33" s="83"/>
      <c r="U33" s="81" t="s">
        <v>1</v>
      </c>
      <c r="V33" s="82"/>
      <c r="W33" s="83"/>
      <c r="X33" s="81" t="s">
        <v>9</v>
      </c>
      <c r="Y33" s="82"/>
      <c r="Z33" s="82"/>
      <c r="AA33" s="83"/>
      <c r="AB33" s="81" t="s">
        <v>0</v>
      </c>
      <c r="AC33" s="82"/>
      <c r="AD33" s="83"/>
      <c r="AE33" s="81" t="s">
        <v>1</v>
      </c>
      <c r="AF33" s="82"/>
      <c r="AG33" s="83"/>
      <c r="AH33" s="81" t="s">
        <v>9</v>
      </c>
      <c r="AI33" s="82"/>
      <c r="AJ33" s="82"/>
      <c r="AK33" s="83"/>
      <c r="AL33" s="125"/>
      <c r="AM33" s="126"/>
      <c r="AN33" s="126"/>
      <c r="AO33" s="131"/>
      <c r="AP33" s="125"/>
      <c r="AQ33" s="126"/>
      <c r="AR33" s="126"/>
      <c r="AS33" s="127"/>
    </row>
    <row r="34" spans="1:45" x14ac:dyDescent="0.25">
      <c r="A34" s="9"/>
      <c r="B34" s="71"/>
      <c r="C34" s="71"/>
      <c r="D34" s="71"/>
      <c r="E34" s="71"/>
      <c r="F34" s="71"/>
      <c r="G34" s="71"/>
      <c r="H34" s="71"/>
      <c r="I34" s="71"/>
      <c r="J34" s="71"/>
      <c r="K34" s="71"/>
      <c r="L34" s="71"/>
      <c r="M34" s="71"/>
      <c r="N34" s="71"/>
      <c r="O34" s="71"/>
      <c r="P34" s="71"/>
      <c r="Q34" s="71"/>
      <c r="R34" s="72">
        <f>(((ABS(D42)&gt;ABS(H42))+(ABS(D43)&gt;ABS(H43))+(ABS(D44)&gt;ABS(H44)))&gt;=2)+(((ABS(Y42)&gt;ABS(AC42))+(ABS(Y43)&gt;ABS(AC43))+(ABS(Y44)&gt;ABS(AC44))&gt;=2)+(((ABS(AM42)&gt;ABS(AQ42))+(ABS(AM43)&gt;ABS(AQ43))+(ABS(AM44)&gt;ABS(AQ44))&gt;=2)))</f>
        <v>0</v>
      </c>
      <c r="S34" s="73"/>
      <c r="T34" s="74"/>
      <c r="U34" s="75">
        <f>(((ABS(D42)&lt;ABS(H42))+(ABS(D43)&lt;ABS(H43))+(ABS(D44)&lt;ABS(H44)))&gt;=2)+(((ABS(Y42)&lt;ABS(AC42))+(ABS(Y43)&lt;ABS(AC43))+(ABS(Y44)&lt;ABS(AC44)))&gt;=2)+(((ABS(AM42)&lt;ABS(AQ42))+(ABS(AM43)&lt;ABS(AQ43))+(ABS(AM44)&lt;ABS(AQ44))&gt;=2))</f>
        <v>0</v>
      </c>
      <c r="V34" s="76"/>
      <c r="W34" s="77"/>
      <c r="X34" s="78" t="e">
        <f>R34/(R34+U34)</f>
        <v>#DIV/0!</v>
      </c>
      <c r="Y34" s="79"/>
      <c r="Z34" s="79"/>
      <c r="AA34" s="80"/>
      <c r="AB34" s="72">
        <f>(ABS(D42)&gt;ABS(H42))+(ABS(D43)&gt;ABS(H43))+(ABS(D44)&gt;ABS(H44))+(ABS(Y42)&gt;ABS(AC42))+(ABS(Y43)&gt;ABS(AC43))+(ABS(Y44)&gt;ABS(AC44))+(ABS(AM42)&gt;ABS(AQ42))+(ABS(AM43)&gt;ABS(AQ43))+(ABS(AM44)&gt;ABS(AQ44))</f>
        <v>0</v>
      </c>
      <c r="AC34" s="73"/>
      <c r="AD34" s="74"/>
      <c r="AE34" s="72">
        <f>(ABS(D42)&lt;ABS(H42))+(ABS(D43)&lt;ABS(H43))+(ABS(D44)&lt;ABS(H44))+(ABS(Y42)&lt;ABS(AC42))+(ABS(Y43)&lt;ABS(AC43))+(ABS(Y44)&lt;ABS(AC44))+(ABS(AM42)&lt;ABS(AQ42))+(ABS(AM43)&lt;ABS(AQ43))+(ABS(AM44)&lt;ABS(AQ44))</f>
        <v>0</v>
      </c>
      <c r="AF34" s="73"/>
      <c r="AG34" s="74"/>
      <c r="AH34" s="78" t="e">
        <f>AB34/(AB34+AE34)</f>
        <v>#DIV/0!</v>
      </c>
      <c r="AI34" s="79"/>
      <c r="AJ34" s="79"/>
      <c r="AK34" s="80"/>
      <c r="AL34" s="78" t="e">
        <f>(ABS(D42)+ABS(D43)+ABS(D44)+ABS(Y42)+ABS(Y43)+ABS(Y44)+ABS(AM42)+ABS(AM43)+ABS(AM44))/(ABS(H42)+ABS(H43)+ABS(H44)+ABS(AC42)+ABS(AC43)+ABS(AC44)+ABS(AQ42)+ABS(AQ43)+ABS(AQ44))</f>
        <v>#DIV/0!</v>
      </c>
      <c r="AM34" s="79"/>
      <c r="AN34" s="79"/>
      <c r="AO34" s="80"/>
      <c r="AP34" s="95"/>
      <c r="AQ34" s="96"/>
      <c r="AR34" s="96"/>
      <c r="AS34" s="118"/>
    </row>
    <row r="35" spans="1:45" x14ac:dyDescent="0.25">
      <c r="A35" s="9"/>
      <c r="B35" s="71"/>
      <c r="C35" s="71"/>
      <c r="D35" s="71"/>
      <c r="E35" s="71"/>
      <c r="F35" s="71"/>
      <c r="G35" s="71"/>
      <c r="H35" s="71"/>
      <c r="I35" s="71"/>
      <c r="J35" s="71"/>
      <c r="K35" s="71"/>
      <c r="L35" s="71"/>
      <c r="M35" s="71"/>
      <c r="N35" s="71"/>
      <c r="O35" s="71"/>
      <c r="P35" s="71"/>
      <c r="Q35" s="71"/>
      <c r="R35" s="72">
        <f>(((ABS(H42)&gt;ABS(D42))+(ABS(H43)&gt;ABS(D43))+(ABS(H44)&gt;ABS(D44)))&gt;=2)+(((ABS(R42)&gt;ABS(V42))+(ABS(R43)&gt;ABS(V43))+(ABS(R44)&gt;ABS(V44)))&gt;=2)+(((ABS(AF42)&gt;ABS(AJ42))+(ABS(AF43)&gt;ABS(AJ43))+(ABS(AF44)&gt;ABS(AJ44)))&gt;=2)</f>
        <v>0</v>
      </c>
      <c r="S35" s="73"/>
      <c r="T35" s="74"/>
      <c r="U35" s="75">
        <f>(((ABS(H42)&lt;ABS(D42))+(ABS(H43)&lt;ABS(D43))+(ABS(H44)&lt;ABS(D44)))&gt;=2)+(((ABS(R42)&lt;ABS(V42))+(ABS(R43)&lt;ABS(V43))+(ABS(R44)&lt;ABS(V44)))&gt;=2)+(((ABS(AF42)&lt;ABS(AJ42))+(ABS(AF43)&lt;ABS(AJ43))+(ABS(AF44)&lt;ABS(AJ44)))&gt;=2)</f>
        <v>0</v>
      </c>
      <c r="V35" s="76"/>
      <c r="W35" s="77"/>
      <c r="X35" s="78" t="e">
        <f>R35/(R35+U35)</f>
        <v>#DIV/0!</v>
      </c>
      <c r="Y35" s="79"/>
      <c r="Z35" s="79"/>
      <c r="AA35" s="80"/>
      <c r="AB35" s="72">
        <f>(ABS(H42)&gt;ABS(D42))+(ABS(H43)&gt;ABS(D43))+(ABS(H44)&gt;ABS(D44))+(ABS(R42)&gt;ABS(V42))+(ABS(R43)&gt;ABS(V43))+(ABS(R44)&gt;ABS(V44))+(ABS(AF42)&gt;ABS(AJ42))+(ABS(AF43)&gt;ABS(AJ43))+(ABS(AF44)&gt;ABS(AJ44))</f>
        <v>0</v>
      </c>
      <c r="AC35" s="73"/>
      <c r="AD35" s="74"/>
      <c r="AE35" s="72">
        <f>(ABS(H42)&lt;ABS(D42))+(ABS(H43)&lt;ABS(D43))+(ABS(H44)&lt;ABS(D44))+(ABS(R42)&lt;ABS(V42))+(ABS(R43)&lt;ABS(V43))+(ABS(R44)&lt;ABS(V44))+(ABS(AF42)&lt;ABS(AJ42))+(ABS(AF43)&lt;ABS(AJ43))+(ABS(AF44)&lt;ABS(AJ44))</f>
        <v>0</v>
      </c>
      <c r="AF35" s="73"/>
      <c r="AG35" s="74"/>
      <c r="AH35" s="78" t="e">
        <f>AB35/(AB35+AE35)</f>
        <v>#DIV/0!</v>
      </c>
      <c r="AI35" s="79"/>
      <c r="AJ35" s="79"/>
      <c r="AK35" s="80"/>
      <c r="AL35" s="78" t="e">
        <f>(ABS(H42)+ABS(H43)+ABS(H44)+ABS(R42)+ABS(R43)+ABS(R44)+ABS(AF42)+ABS(AF43)+ABS(AF44))/(ABS(D42)+ABS(D43)+ABS(D44)+ABS(V42)+ABS(V43)+ABS(V44)+ABS(AJ42)+ABS(AJ43)+ABS(AJ44))</f>
        <v>#DIV/0!</v>
      </c>
      <c r="AM35" s="79"/>
      <c r="AN35" s="79"/>
      <c r="AO35" s="80"/>
      <c r="AP35" s="95"/>
      <c r="AQ35" s="96"/>
      <c r="AR35" s="96"/>
      <c r="AS35" s="118"/>
    </row>
    <row r="36" spans="1:45" x14ac:dyDescent="0.25">
      <c r="A36" s="9"/>
      <c r="B36" s="71"/>
      <c r="C36" s="71"/>
      <c r="D36" s="71"/>
      <c r="E36" s="71"/>
      <c r="F36" s="71"/>
      <c r="G36" s="71"/>
      <c r="H36" s="71"/>
      <c r="I36" s="71"/>
      <c r="J36" s="71"/>
      <c r="K36" s="71"/>
      <c r="L36" s="71"/>
      <c r="M36" s="71"/>
      <c r="N36" s="71"/>
      <c r="O36" s="71"/>
      <c r="P36" s="71"/>
      <c r="Q36" s="71"/>
      <c r="R36" s="72">
        <f>(((ABS(K42)&gt;ABS(O42))+(ABS(K43)&gt;ABS(O43))+(ABS(K44)&gt;ABS(O44)))&gt;=2)+(((ABS(Y42)&lt;ABS(AC42))+(ABS(Y43)&lt;ABS(AC43))+(ABS(Y44)&lt;ABS(AC44))&gt;=2)+(((ABS(AJ42)&gt;ABS(AF42))+(ABS(AJ43)&gt;ABS(AF43))+(ABS(AJ44)&gt;ABS(AF44))&gt;=2)))</f>
        <v>0</v>
      </c>
      <c r="S36" s="73"/>
      <c r="T36" s="74"/>
      <c r="U36" s="75">
        <f>(((ABS(K42)&lt;ABS(O42))+(ABS(K43)&lt;ABS(O43))+(ABS(K44)&lt;ABS(O44)))&gt;=2)+(((ABS(Y42)&gt;ABS(AC42))+(ABS(Y43)&gt;ABS(AC43))+(ABS(Y44)&gt;ABS(AC44))&gt;=2)+(((ABS(AJ42)&lt;ABS(AF42))+(ABS(AJ43)&lt;ABS(AF43))+(ABS(AJ44)&lt;ABS(AF44))&gt;=2)))</f>
        <v>0</v>
      </c>
      <c r="V36" s="76"/>
      <c r="W36" s="77"/>
      <c r="X36" s="78" t="e">
        <f>R36/(R36+U36)</f>
        <v>#DIV/0!</v>
      </c>
      <c r="Y36" s="79"/>
      <c r="Z36" s="79"/>
      <c r="AA36" s="80"/>
      <c r="AB36" s="72">
        <f>(ABS(K42)&gt;ABS(O42))+(ABS(K43)&gt;ABS(O43))+(ABS(K44)&gt;ABS(O44))+(ABS(Y42)&lt;ABS(AC42))+(ABS(Y43)&lt;ABS(AC43))+(ABS(Y44)&lt;ABS(AC44))+(ABS(AJ42)&gt;ABS(AF42))+(ABS(AJ43)&gt;ABS(AF43))+(ABS(AJ44)&gt;ABS(AF44))</f>
        <v>0</v>
      </c>
      <c r="AC36" s="73"/>
      <c r="AD36" s="74"/>
      <c r="AE36" s="72">
        <f>(ABS(O42)&gt;ABS(K42))+(ABS(O43)&gt;ABS(K43))+(ABS(O44)&gt;ABS(K44))+(ABS(Y42)&gt;ABS(AC42))+(ABS(Y43)&gt;ABS(AC43))+(ABS(Y44)&gt;ABS(AC44))+(ABS(AF42)&gt;ABS(AJ42))+(ABS(AF43)&gt;ABS(AJ43))+(ABS(AF44)&gt;ABS(AJ44))</f>
        <v>0</v>
      </c>
      <c r="AF36" s="73"/>
      <c r="AG36" s="74"/>
      <c r="AH36" s="78" t="e">
        <f>AB36/(AB36+AE36)</f>
        <v>#DIV/0!</v>
      </c>
      <c r="AI36" s="79"/>
      <c r="AJ36" s="79"/>
      <c r="AK36" s="80"/>
      <c r="AL36" s="78" t="e">
        <f>(ABS(K42)+ABS(K43)+ABS(K44)+ABS(AC42)+ABS(AC43)+ABS(AC44)+ABS(AJ42)+ABS(AJ43)+ABS(AJ44))/(ABS(O42)+ABS(O43)+ABS(O44)+ABS(Y42)+ABS(Y43)+ABS(Y44)+ABS(AF42)+ABS(AF43)+ABS(AF44))</f>
        <v>#DIV/0!</v>
      </c>
      <c r="AM36" s="79"/>
      <c r="AN36" s="79"/>
      <c r="AO36" s="80"/>
      <c r="AP36" s="95"/>
      <c r="AQ36" s="96"/>
      <c r="AR36" s="96"/>
      <c r="AS36" s="118"/>
    </row>
    <row r="37" spans="1:45" x14ac:dyDescent="0.25">
      <c r="A37" s="9"/>
      <c r="B37" s="71"/>
      <c r="C37" s="71"/>
      <c r="D37" s="71"/>
      <c r="E37" s="71"/>
      <c r="F37" s="71"/>
      <c r="G37" s="71"/>
      <c r="H37" s="71"/>
      <c r="I37" s="71"/>
      <c r="J37" s="71"/>
      <c r="K37" s="71"/>
      <c r="L37" s="71"/>
      <c r="M37" s="71"/>
      <c r="N37" s="71"/>
      <c r="O37" s="71"/>
      <c r="P37" s="71"/>
      <c r="Q37" s="71"/>
      <c r="R37" s="72">
        <f>(((ABS(K42)&lt;ABS(O42))+(ABS(K43)&lt;ABS(O43))+(ABS(K44)&lt;ABS(O44)))&gt;=2)+(((ABS(R42)&lt;ABS(V42))+(ABS(R43)&lt;ABS(V43))+(ABS(R44)&lt;ABS(V44))&gt;=2)+(((ABS(AQ42)&gt;ABS(AM42))+(ABS(AQ43)&gt;ABS(AM43))+(ABS(AQ44)&gt;ABS(AM44))&gt;=2)))</f>
        <v>0</v>
      </c>
      <c r="S37" s="73"/>
      <c r="T37" s="74"/>
      <c r="U37" s="75">
        <f>(((ABS(K42)&gt;ABS(O42))+(ABS(K43)&gt;ABS(O43))+(ABS(K44)&gt;ABS(O44)))&gt;=2)+(((ABS(R42)&gt;ABS(V42))+(ABS(R43)&gt;ABS(V43))+(ABS(R44)&gt;ABS(V44))&gt;=2)+(((ABS(AQ42)&lt;ABS(AM42))+(ABS(AQ43)&lt;ABS(AM43))+(ABS(AQ44)&lt;ABS(AM44))&gt;=2)))</f>
        <v>0</v>
      </c>
      <c r="V37" s="76"/>
      <c r="W37" s="77"/>
      <c r="X37" s="78" t="e">
        <f>R37/(R37+U37)</f>
        <v>#DIV/0!</v>
      </c>
      <c r="Y37" s="79"/>
      <c r="Z37" s="79"/>
      <c r="AA37" s="80"/>
      <c r="AB37" s="72">
        <f>(ABS(K42)&lt;ABS(O42))+(ABS(K43)&lt;ABS(O43))+(ABS(K44)&lt;ABS(O44))+(ABS(R42)&lt;ABS(V42))+(ABS(R43)&lt;ABS(V43))+(ABS(R44)&lt;ABS(V44))+(ABS(AQ42)&gt;ABS(AM42))+(ABS(AQ43)&gt;ABS(AM43))+(ABS(AQ44)&gt;ABS(AM44))</f>
        <v>0</v>
      </c>
      <c r="AC37" s="73"/>
      <c r="AD37" s="74"/>
      <c r="AE37" s="72">
        <f>(ABS(K42)&gt;ABS(O42))+(ABS(K43)&gt;ABS(O43))+(ABS(K44)&gt;ABS(O44))+(ABS(R42)&gt;ABS(V42))+(ABS(R43)&gt;ABS(V43))+(ABS(R44)&gt;ABS(V44))+(ABS(AQ42)&lt;ABS(AM42))+(ABS(AQ43)&lt;ABS(AM43))+(ABS(AQ44)&lt;ABS(AM44))</f>
        <v>0</v>
      </c>
      <c r="AF37" s="73"/>
      <c r="AG37" s="74"/>
      <c r="AH37" s="78" t="e">
        <f>AB37/(AB37+AE37)</f>
        <v>#DIV/0!</v>
      </c>
      <c r="AI37" s="79"/>
      <c r="AJ37" s="79"/>
      <c r="AK37" s="80"/>
      <c r="AL37" s="78" t="e">
        <f>(ABS(O42)+ABS(O43)+ABS(O44)+ABS(V42)+ABS(V43)+ABS(V44)+ABS(AQ42)+ABS(AQ43)+ABS(AQ44))/(ABS(K42)+ABS(K43)+ABS(K44)+ABS(R42)+ABS(R43)+ABS(R44)+ABS(AM42)+ABS(AM43)+ABS(AM44))</f>
        <v>#DIV/0!</v>
      </c>
      <c r="AM37" s="79"/>
      <c r="AN37" s="79"/>
      <c r="AO37" s="80"/>
      <c r="AP37" s="95"/>
      <c r="AQ37" s="96"/>
      <c r="AR37" s="96"/>
      <c r="AS37" s="118"/>
    </row>
    <row r="38" spans="1:45" x14ac:dyDescent="0.25">
      <c r="A38" s="8"/>
      <c r="B38" s="107"/>
      <c r="C38" s="109"/>
      <c r="D38" s="115"/>
      <c r="E38" s="116"/>
      <c r="F38" s="116"/>
      <c r="G38" s="116"/>
      <c r="H38" s="116"/>
      <c r="I38" s="116"/>
      <c r="J38" s="117"/>
      <c r="K38" s="115"/>
      <c r="L38" s="116"/>
      <c r="M38" s="116"/>
      <c r="N38" s="116"/>
      <c r="O38" s="116"/>
      <c r="P38" s="116"/>
      <c r="Q38" s="117"/>
      <c r="R38" s="115"/>
      <c r="S38" s="116"/>
      <c r="T38" s="116"/>
      <c r="U38" s="116"/>
      <c r="V38" s="116"/>
      <c r="W38" s="116"/>
      <c r="X38" s="117"/>
      <c r="Y38" s="115"/>
      <c r="Z38" s="116"/>
      <c r="AA38" s="116"/>
      <c r="AB38" s="116"/>
      <c r="AC38" s="116"/>
      <c r="AD38" s="116"/>
      <c r="AE38" s="117"/>
      <c r="AF38" s="115"/>
      <c r="AG38" s="116"/>
      <c r="AH38" s="116"/>
      <c r="AI38" s="116"/>
      <c r="AJ38" s="116"/>
      <c r="AK38" s="116"/>
      <c r="AL38" s="117"/>
      <c r="AM38" s="115"/>
      <c r="AN38" s="116"/>
      <c r="AO38" s="116"/>
      <c r="AP38" s="116"/>
      <c r="AQ38" s="116"/>
      <c r="AR38" s="116"/>
      <c r="AS38" s="117"/>
    </row>
    <row r="39" spans="1:45" x14ac:dyDescent="0.25">
      <c r="A39" s="8"/>
      <c r="B39" s="81" t="s">
        <v>3</v>
      </c>
      <c r="C39" s="83"/>
      <c r="D39" s="95" t="s">
        <v>30</v>
      </c>
      <c r="E39" s="96"/>
      <c r="F39" s="96"/>
      <c r="G39" s="96"/>
      <c r="H39" s="96"/>
      <c r="I39" s="96"/>
      <c r="J39" s="97"/>
      <c r="K39" s="95" t="s">
        <v>31</v>
      </c>
      <c r="L39" s="96"/>
      <c r="M39" s="96"/>
      <c r="N39" s="96"/>
      <c r="O39" s="96"/>
      <c r="P39" s="96"/>
      <c r="Q39" s="97"/>
      <c r="R39" s="81" t="s">
        <v>5</v>
      </c>
      <c r="S39" s="82"/>
      <c r="T39" s="82"/>
      <c r="U39" s="82"/>
      <c r="V39" s="82"/>
      <c r="W39" s="82"/>
      <c r="X39" s="83"/>
      <c r="Y39" s="81" t="s">
        <v>5</v>
      </c>
      <c r="Z39" s="82"/>
      <c r="AA39" s="82"/>
      <c r="AB39" s="82"/>
      <c r="AC39" s="82"/>
      <c r="AD39" s="82"/>
      <c r="AE39" s="83"/>
      <c r="AF39" s="81" t="s">
        <v>5</v>
      </c>
      <c r="AG39" s="82"/>
      <c r="AH39" s="82"/>
      <c r="AI39" s="82"/>
      <c r="AJ39" s="82"/>
      <c r="AK39" s="82"/>
      <c r="AL39" s="83"/>
      <c r="AM39" s="81" t="s">
        <v>5</v>
      </c>
      <c r="AN39" s="82"/>
      <c r="AO39" s="82"/>
      <c r="AP39" s="82"/>
      <c r="AQ39" s="82"/>
      <c r="AR39" s="82"/>
      <c r="AS39" s="114"/>
    </row>
    <row r="40" spans="1:45" x14ac:dyDescent="0.25">
      <c r="A40" s="8"/>
      <c r="B40" s="81" t="s">
        <v>8</v>
      </c>
      <c r="C40" s="83"/>
      <c r="D40" s="81" t="s">
        <v>24</v>
      </c>
      <c r="E40" s="82"/>
      <c r="F40" s="82"/>
      <c r="G40" s="82"/>
      <c r="H40" s="82"/>
      <c r="I40" s="82"/>
      <c r="J40" s="83"/>
      <c r="K40" s="81" t="s">
        <v>25</v>
      </c>
      <c r="L40" s="82"/>
      <c r="M40" s="82"/>
      <c r="N40" s="82"/>
      <c r="O40" s="82"/>
      <c r="P40" s="82"/>
      <c r="Q40" s="83"/>
      <c r="R40" s="81" t="s">
        <v>26</v>
      </c>
      <c r="S40" s="82"/>
      <c r="T40" s="82"/>
      <c r="U40" s="82"/>
      <c r="V40" s="82"/>
      <c r="W40" s="82"/>
      <c r="X40" s="83"/>
      <c r="Y40" s="81" t="s">
        <v>27</v>
      </c>
      <c r="Z40" s="82"/>
      <c r="AA40" s="82"/>
      <c r="AB40" s="82"/>
      <c r="AC40" s="82"/>
      <c r="AD40" s="82"/>
      <c r="AE40" s="83"/>
      <c r="AF40" s="81" t="s">
        <v>28</v>
      </c>
      <c r="AG40" s="82"/>
      <c r="AH40" s="82"/>
      <c r="AI40" s="82"/>
      <c r="AJ40" s="82"/>
      <c r="AK40" s="82"/>
      <c r="AL40" s="83"/>
      <c r="AM40" s="81" t="s">
        <v>29</v>
      </c>
      <c r="AN40" s="82"/>
      <c r="AO40" s="82"/>
      <c r="AP40" s="82"/>
      <c r="AQ40" s="82"/>
      <c r="AR40" s="82"/>
      <c r="AS40" s="114"/>
    </row>
    <row r="41" spans="1:45" x14ac:dyDescent="0.25">
      <c r="A41" s="8"/>
      <c r="B41" s="81" t="s">
        <v>21</v>
      </c>
      <c r="C41" s="83"/>
      <c r="D41" s="81" t="s">
        <v>65</v>
      </c>
      <c r="E41" s="82"/>
      <c r="F41" s="82"/>
      <c r="G41" s="82"/>
      <c r="H41" s="82"/>
      <c r="I41" s="82"/>
      <c r="J41" s="83"/>
      <c r="K41" s="81" t="s">
        <v>44</v>
      </c>
      <c r="L41" s="82"/>
      <c r="M41" s="82"/>
      <c r="N41" s="82"/>
      <c r="O41" s="82"/>
      <c r="P41" s="82"/>
      <c r="Q41" s="83"/>
      <c r="R41" s="81" t="s">
        <v>110</v>
      </c>
      <c r="S41" s="82"/>
      <c r="T41" s="82"/>
      <c r="U41" s="82"/>
      <c r="V41" s="82"/>
      <c r="W41" s="82"/>
      <c r="X41" s="83"/>
      <c r="Y41" s="81" t="s">
        <v>6</v>
      </c>
      <c r="Z41" s="82"/>
      <c r="AA41" s="82"/>
      <c r="AB41" s="82"/>
      <c r="AC41" s="82"/>
      <c r="AD41" s="82"/>
      <c r="AE41" s="83"/>
      <c r="AF41" s="81" t="s">
        <v>43</v>
      </c>
      <c r="AG41" s="82"/>
      <c r="AH41" s="82"/>
      <c r="AI41" s="82"/>
      <c r="AJ41" s="82"/>
      <c r="AK41" s="82"/>
      <c r="AL41" s="83"/>
      <c r="AM41" s="81" t="s">
        <v>111</v>
      </c>
      <c r="AN41" s="82"/>
      <c r="AO41" s="82"/>
      <c r="AP41" s="82"/>
      <c r="AQ41" s="82"/>
      <c r="AR41" s="82"/>
      <c r="AS41" s="114"/>
    </row>
    <row r="42" spans="1:45" x14ac:dyDescent="0.25">
      <c r="A42" s="8"/>
      <c r="B42" s="81" t="s">
        <v>87</v>
      </c>
      <c r="C42" s="83"/>
      <c r="D42" s="86"/>
      <c r="E42" s="87"/>
      <c r="F42" s="87"/>
      <c r="G42" s="58" t="s">
        <v>11</v>
      </c>
      <c r="H42" s="84"/>
      <c r="I42" s="84"/>
      <c r="J42" s="85"/>
      <c r="K42" s="86"/>
      <c r="L42" s="87"/>
      <c r="M42" s="87"/>
      <c r="N42" s="58" t="s">
        <v>11</v>
      </c>
      <c r="O42" s="84"/>
      <c r="P42" s="84"/>
      <c r="Q42" s="85"/>
      <c r="R42" s="86"/>
      <c r="S42" s="87"/>
      <c r="T42" s="87"/>
      <c r="U42" s="58" t="s">
        <v>11</v>
      </c>
      <c r="V42" s="84"/>
      <c r="W42" s="84"/>
      <c r="X42" s="85"/>
      <c r="Y42" s="86"/>
      <c r="Z42" s="87"/>
      <c r="AA42" s="87"/>
      <c r="AB42" s="58" t="s">
        <v>11</v>
      </c>
      <c r="AC42" s="84"/>
      <c r="AD42" s="84"/>
      <c r="AE42" s="85"/>
      <c r="AF42" s="86"/>
      <c r="AG42" s="87"/>
      <c r="AH42" s="87"/>
      <c r="AI42" s="58" t="s">
        <v>11</v>
      </c>
      <c r="AJ42" s="84"/>
      <c r="AK42" s="84"/>
      <c r="AL42" s="85"/>
      <c r="AM42" s="86"/>
      <c r="AN42" s="87"/>
      <c r="AO42" s="87"/>
      <c r="AP42" s="58" t="s">
        <v>11</v>
      </c>
      <c r="AQ42" s="84"/>
      <c r="AR42" s="84"/>
      <c r="AS42" s="113"/>
    </row>
    <row r="43" spans="1:45" x14ac:dyDescent="0.25">
      <c r="A43" s="8"/>
      <c r="B43" s="81" t="s">
        <v>88</v>
      </c>
      <c r="C43" s="83"/>
      <c r="D43" s="86"/>
      <c r="E43" s="87"/>
      <c r="F43" s="87"/>
      <c r="G43" s="58" t="s">
        <v>11</v>
      </c>
      <c r="H43" s="84"/>
      <c r="I43" s="84"/>
      <c r="J43" s="85"/>
      <c r="K43" s="86"/>
      <c r="L43" s="87"/>
      <c r="M43" s="87"/>
      <c r="N43" s="58" t="s">
        <v>11</v>
      </c>
      <c r="O43" s="84"/>
      <c r="P43" s="84"/>
      <c r="Q43" s="85"/>
      <c r="R43" s="86"/>
      <c r="S43" s="87"/>
      <c r="T43" s="87"/>
      <c r="U43" s="58" t="s">
        <v>11</v>
      </c>
      <c r="V43" s="84"/>
      <c r="W43" s="84"/>
      <c r="X43" s="85"/>
      <c r="Y43" s="86"/>
      <c r="Z43" s="87"/>
      <c r="AA43" s="87"/>
      <c r="AB43" s="58" t="s">
        <v>11</v>
      </c>
      <c r="AC43" s="84"/>
      <c r="AD43" s="84"/>
      <c r="AE43" s="85"/>
      <c r="AF43" s="86"/>
      <c r="AG43" s="87"/>
      <c r="AH43" s="87"/>
      <c r="AI43" s="58" t="s">
        <v>11</v>
      </c>
      <c r="AJ43" s="84"/>
      <c r="AK43" s="84"/>
      <c r="AL43" s="85"/>
      <c r="AM43" s="86"/>
      <c r="AN43" s="87"/>
      <c r="AO43" s="87"/>
      <c r="AP43" s="58" t="s">
        <v>11</v>
      </c>
      <c r="AQ43" s="84"/>
      <c r="AR43" s="84"/>
      <c r="AS43" s="113"/>
    </row>
    <row r="44" spans="1:45" ht="13.8" thickBot="1" x14ac:dyDescent="0.3">
      <c r="A44" s="10"/>
      <c r="B44" s="110" t="s">
        <v>89</v>
      </c>
      <c r="C44" s="111"/>
      <c r="D44" s="90"/>
      <c r="E44" s="91"/>
      <c r="F44" s="91"/>
      <c r="G44" s="57" t="s">
        <v>11</v>
      </c>
      <c r="H44" s="88"/>
      <c r="I44" s="88"/>
      <c r="J44" s="89"/>
      <c r="K44" s="90"/>
      <c r="L44" s="91"/>
      <c r="M44" s="91"/>
      <c r="N44" s="57" t="s">
        <v>11</v>
      </c>
      <c r="O44" s="88"/>
      <c r="P44" s="88"/>
      <c r="Q44" s="89"/>
      <c r="R44" s="90"/>
      <c r="S44" s="91"/>
      <c r="T44" s="91"/>
      <c r="U44" s="57" t="s">
        <v>11</v>
      </c>
      <c r="V44" s="88"/>
      <c r="W44" s="88"/>
      <c r="X44" s="89"/>
      <c r="Y44" s="90"/>
      <c r="Z44" s="91"/>
      <c r="AA44" s="91"/>
      <c r="AB44" s="57" t="s">
        <v>11</v>
      </c>
      <c r="AC44" s="88"/>
      <c r="AD44" s="88"/>
      <c r="AE44" s="89"/>
      <c r="AF44" s="90"/>
      <c r="AG44" s="91"/>
      <c r="AH44" s="91"/>
      <c r="AI44" s="57" t="s">
        <v>11</v>
      </c>
      <c r="AJ44" s="88"/>
      <c r="AK44" s="88"/>
      <c r="AL44" s="89"/>
      <c r="AM44" s="90"/>
      <c r="AN44" s="91"/>
      <c r="AO44" s="91"/>
      <c r="AP44" s="57" t="s">
        <v>11</v>
      </c>
      <c r="AQ44" s="88"/>
      <c r="AR44" s="88"/>
      <c r="AS44" s="112"/>
    </row>
    <row r="45" spans="1:45" x14ac:dyDescent="0.25">
      <c r="A45" s="2"/>
      <c r="B45" s="2"/>
      <c r="C45" s="2"/>
      <c r="D45" s="20"/>
      <c r="E45" s="20"/>
      <c r="F45" s="20"/>
      <c r="G45" s="2"/>
      <c r="H45" s="21"/>
      <c r="I45" s="21"/>
      <c r="J45" s="21"/>
      <c r="K45" s="20"/>
      <c r="L45" s="20"/>
      <c r="M45" s="20"/>
      <c r="N45" s="2"/>
      <c r="O45" s="21"/>
      <c r="P45" s="21"/>
      <c r="Q45" s="21"/>
      <c r="R45" s="20"/>
      <c r="S45" s="20"/>
      <c r="T45" s="20"/>
      <c r="U45" s="2"/>
      <c r="V45" s="21"/>
      <c r="W45" s="21"/>
      <c r="X45" s="21"/>
      <c r="Y45" s="20"/>
      <c r="Z45" s="20"/>
      <c r="AA45" s="20"/>
      <c r="AB45" s="2"/>
      <c r="AC45" s="21"/>
      <c r="AD45" s="21"/>
      <c r="AE45" s="21"/>
      <c r="AF45" s="20"/>
      <c r="AG45" s="20"/>
      <c r="AH45" s="20"/>
      <c r="AI45" s="2"/>
      <c r="AJ45" s="21"/>
      <c r="AK45" s="21"/>
      <c r="AL45" s="21"/>
      <c r="AM45" s="20"/>
      <c r="AN45" s="20"/>
      <c r="AO45" s="20"/>
      <c r="AP45" s="2"/>
      <c r="AQ45" s="21"/>
      <c r="AR45" s="21"/>
      <c r="AS45" s="21"/>
    </row>
    <row r="46" spans="1:45" ht="13.8" thickBot="1" x14ac:dyDescent="0.3">
      <c r="A46" s="2"/>
      <c r="B46" s="2"/>
      <c r="C46" s="2"/>
      <c r="D46" s="20"/>
      <c r="E46" s="20"/>
      <c r="F46" s="20"/>
      <c r="G46" s="2"/>
      <c r="H46" s="21"/>
      <c r="I46" s="21"/>
      <c r="J46" s="21"/>
      <c r="K46" s="20"/>
      <c r="L46" s="20"/>
      <c r="M46" s="20"/>
      <c r="N46" s="2"/>
      <c r="O46" s="21"/>
      <c r="P46" s="21"/>
      <c r="Q46" s="21"/>
      <c r="R46" s="20"/>
      <c r="S46" s="20"/>
      <c r="T46" s="20"/>
      <c r="U46" s="2"/>
      <c r="V46" s="21"/>
      <c r="W46" s="21"/>
      <c r="X46" s="21"/>
      <c r="Y46" s="20"/>
      <c r="Z46" s="20"/>
      <c r="AA46" s="20"/>
      <c r="AB46" s="2"/>
      <c r="AC46" s="21"/>
      <c r="AD46" s="21"/>
      <c r="AE46" s="21"/>
      <c r="AF46" s="20"/>
      <c r="AG46" s="20"/>
      <c r="AH46" s="20"/>
      <c r="AI46" s="2"/>
      <c r="AJ46" s="21"/>
      <c r="AK46" s="21"/>
      <c r="AL46" s="21"/>
      <c r="AM46" s="20"/>
      <c r="AN46" s="20"/>
      <c r="AO46" s="20"/>
      <c r="AP46" s="2"/>
      <c r="AQ46" s="21"/>
      <c r="AR46" s="21"/>
      <c r="AS46" s="21"/>
    </row>
    <row r="47" spans="1:45" ht="12.75" customHeight="1" x14ac:dyDescent="0.25">
      <c r="A47" s="7"/>
      <c r="B47" s="128" t="s">
        <v>40</v>
      </c>
      <c r="C47" s="128"/>
      <c r="D47" s="128"/>
      <c r="E47" s="128"/>
      <c r="F47" s="128"/>
      <c r="G47" s="128"/>
      <c r="H47" s="128"/>
      <c r="I47" s="128"/>
      <c r="J47" s="128"/>
      <c r="K47" s="128"/>
      <c r="L47" s="128"/>
      <c r="M47" s="128"/>
      <c r="N47" s="128"/>
      <c r="O47" s="128"/>
      <c r="P47" s="128"/>
      <c r="Q47" s="128"/>
      <c r="R47" s="104" t="s">
        <v>82</v>
      </c>
      <c r="S47" s="105"/>
      <c r="T47" s="105"/>
      <c r="U47" s="105"/>
      <c r="V47" s="105"/>
      <c r="W47" s="105"/>
      <c r="X47" s="105"/>
      <c r="Y47" s="105"/>
      <c r="Z47" s="105"/>
      <c r="AA47" s="106"/>
      <c r="AB47" s="104" t="s">
        <v>90</v>
      </c>
      <c r="AC47" s="105"/>
      <c r="AD47" s="105"/>
      <c r="AE47" s="105"/>
      <c r="AF47" s="105"/>
      <c r="AG47" s="105"/>
      <c r="AH47" s="105"/>
      <c r="AI47" s="105"/>
      <c r="AJ47" s="105"/>
      <c r="AK47" s="106"/>
      <c r="AL47" s="119" t="s">
        <v>81</v>
      </c>
      <c r="AM47" s="120"/>
      <c r="AN47" s="120"/>
      <c r="AO47" s="129"/>
      <c r="AP47" s="119" t="s">
        <v>2</v>
      </c>
      <c r="AQ47" s="120"/>
      <c r="AR47" s="120"/>
      <c r="AS47" s="121"/>
    </row>
    <row r="48" spans="1:45" x14ac:dyDescent="0.25">
      <c r="A48" s="8"/>
      <c r="B48" s="100"/>
      <c r="C48" s="100"/>
      <c r="D48" s="100"/>
      <c r="E48" s="100"/>
      <c r="F48" s="100"/>
      <c r="G48" s="100"/>
      <c r="H48" s="100"/>
      <c r="I48" s="100"/>
      <c r="J48" s="100"/>
      <c r="K48" s="100"/>
      <c r="L48" s="100"/>
      <c r="M48" s="100"/>
      <c r="N48" s="100"/>
      <c r="O48" s="100"/>
      <c r="P48" s="100"/>
      <c r="Q48" s="100"/>
      <c r="R48" s="107"/>
      <c r="S48" s="108"/>
      <c r="T48" s="108"/>
      <c r="U48" s="108"/>
      <c r="V48" s="108"/>
      <c r="W48" s="108"/>
      <c r="X48" s="108"/>
      <c r="Y48" s="108"/>
      <c r="Z48" s="108"/>
      <c r="AA48" s="109"/>
      <c r="AB48" s="107"/>
      <c r="AC48" s="108"/>
      <c r="AD48" s="108"/>
      <c r="AE48" s="108"/>
      <c r="AF48" s="108"/>
      <c r="AG48" s="108"/>
      <c r="AH48" s="108"/>
      <c r="AI48" s="108"/>
      <c r="AJ48" s="108"/>
      <c r="AK48" s="109"/>
      <c r="AL48" s="122"/>
      <c r="AM48" s="123"/>
      <c r="AN48" s="123"/>
      <c r="AO48" s="130"/>
      <c r="AP48" s="122"/>
      <c r="AQ48" s="123"/>
      <c r="AR48" s="123"/>
      <c r="AS48" s="124"/>
    </row>
    <row r="49" spans="1:45" x14ac:dyDescent="0.25">
      <c r="A49" s="8"/>
      <c r="B49" s="100" t="s">
        <v>35</v>
      </c>
      <c r="C49" s="100"/>
      <c r="D49" s="100"/>
      <c r="E49" s="100"/>
      <c r="F49" s="100"/>
      <c r="G49" s="100"/>
      <c r="H49" s="100"/>
      <c r="I49" s="100"/>
      <c r="J49" s="100"/>
      <c r="K49" s="100"/>
      <c r="L49" s="100"/>
      <c r="M49" s="100"/>
      <c r="N49" s="100"/>
      <c r="O49" s="100"/>
      <c r="P49" s="100"/>
      <c r="Q49" s="100"/>
      <c r="R49" s="81" t="s">
        <v>0</v>
      </c>
      <c r="S49" s="82"/>
      <c r="T49" s="83"/>
      <c r="U49" s="81" t="s">
        <v>1</v>
      </c>
      <c r="V49" s="82"/>
      <c r="W49" s="83"/>
      <c r="X49" s="81" t="s">
        <v>9</v>
      </c>
      <c r="Y49" s="82"/>
      <c r="Z49" s="82"/>
      <c r="AA49" s="83"/>
      <c r="AB49" s="81" t="s">
        <v>0</v>
      </c>
      <c r="AC49" s="82"/>
      <c r="AD49" s="83"/>
      <c r="AE49" s="81" t="s">
        <v>1</v>
      </c>
      <c r="AF49" s="82"/>
      <c r="AG49" s="83"/>
      <c r="AH49" s="81" t="s">
        <v>9</v>
      </c>
      <c r="AI49" s="82"/>
      <c r="AJ49" s="82"/>
      <c r="AK49" s="83"/>
      <c r="AL49" s="125"/>
      <c r="AM49" s="126"/>
      <c r="AN49" s="126"/>
      <c r="AO49" s="131"/>
      <c r="AP49" s="125"/>
      <c r="AQ49" s="126"/>
      <c r="AR49" s="126"/>
      <c r="AS49" s="127"/>
    </row>
    <row r="50" spans="1:45" x14ac:dyDescent="0.25">
      <c r="A50" s="9"/>
      <c r="B50" s="71"/>
      <c r="C50" s="71"/>
      <c r="D50" s="71"/>
      <c r="E50" s="71"/>
      <c r="F50" s="71"/>
      <c r="G50" s="71"/>
      <c r="H50" s="71"/>
      <c r="I50" s="71"/>
      <c r="J50" s="71"/>
      <c r="K50" s="71"/>
      <c r="L50" s="71"/>
      <c r="M50" s="71"/>
      <c r="N50" s="71"/>
      <c r="O50" s="71"/>
      <c r="P50" s="71"/>
      <c r="Q50" s="71"/>
      <c r="R50" s="72">
        <f>(((ABS(D57)&gt;ABS(H57))+(ABS(D58)&gt;ABS(H58))+(ABS(D59)&gt;ABS(H59)))&gt;=2)+(((ABS(R57)&gt;ABS(V57))+(ABS(R58)&gt;ABS(V58))+(ABS(R59)&gt;ABS(V59)))&gt;=2)+(((ABS(AC57)&lt;ABS(Y57))+(ABS(AC58)&lt;ABS(Y58))+(ABS(AC59)&lt;ABS(Y59)))&gt;=2)+(((ABS(AM57)&gt;ABS(AQ57))+(ABS(AM58)&gt;ABS(AQ58))+(ABS(AM59)&gt;ABS(AQ59)))&gt;=2)</f>
        <v>0</v>
      </c>
      <c r="S50" s="73"/>
      <c r="T50" s="74"/>
      <c r="U50" s="75">
        <f>(((ABS(D57)&lt;ABS(H57))+(ABS(D58)&lt;ABS(H58))+(ABS(D59)&lt;ABS(H59)))&gt;=2)+(((ABS(R57)&lt;ABS(V57))+(ABS(R58)&lt;ABS(V58))+(ABS(R59)&lt;ABS(V59)))&gt;=2)+(((ABS(AC57)&gt;ABS(Y57))+(ABS(AC58)&gt;ABS(Y58))+(ABS(AC59)&gt;ABS(Y59)))&gt;=2)+(((ABS(AM57)&lt;ABS(AQ57))+(ABS(AM58)&lt;ABS(AQ58))+(ABS(AM59)&lt;ABS(AQ59)))&gt;=2)</f>
        <v>0</v>
      </c>
      <c r="V50" s="76"/>
      <c r="W50" s="77"/>
      <c r="X50" s="78" t="e">
        <f>R50/(R50+U50)</f>
        <v>#DIV/0!</v>
      </c>
      <c r="Y50" s="79"/>
      <c r="Z50" s="79"/>
      <c r="AA50" s="80"/>
      <c r="AB50" s="72">
        <f>(ABS(D57)&gt;ABS(H57))+(ABS(D58)&gt;ABS(H58))+(ABS(D59)&gt;ABS(H59))+(ABS(R57)&gt;ABS(V57))+(ABS(R58)&gt;ABS(V58))+(ABS(R59)&gt;ABS(V59))+(ABS(AM57)&gt;ABS(AQ57))+(ABS(AM58)&gt;ABS(AQ58))+(ABS(AM59)&gt;ABS(AQ59))+(ABS(Y57)&gt;ABS(AC57))+(ABS(Y58)&gt;ABS(AC58))+(ABS(Y59)&gt;ABS(AC59))</f>
        <v>0</v>
      </c>
      <c r="AC50" s="73"/>
      <c r="AD50" s="74"/>
      <c r="AE50" s="72">
        <f>(ABS(H57)&gt;ABS(D57))+(ABS(H58)&gt;ABS(D58))+(ABS(H59)&gt;ABS(D59))+(ABS(V57)&gt;ABS(R57))+(ABS(V58)&gt;ABS(R58))+(ABS(V59)&gt;ABS(R59))+(ABS(AC57)&gt;ABS(Y57))+(ABS(AC58)&gt;ABS(Y58))+(ABS(AC59)&gt;ABS(Y59))+(ABS(AQ57)&gt;ABS(AM57))+(ABS(AQ58)&gt;ABS(AM58))+(ABS(AQ59)&gt;ABS(AM59))</f>
        <v>0</v>
      </c>
      <c r="AF50" s="73"/>
      <c r="AG50" s="74"/>
      <c r="AH50" s="78" t="e">
        <f>AB50/(AB50+AE50)</f>
        <v>#DIV/0!</v>
      </c>
      <c r="AI50" s="79"/>
      <c r="AJ50" s="79"/>
      <c r="AK50" s="80"/>
      <c r="AL50" s="78" t="e">
        <f>(ABS(D57)+ABS(D58)+ABS(D59)+ABS(R57)+ABS(R58)+ABS(R59)+ABS(Y57)+ABS(Y58)+ABS(Y59)+ABS(AM57)+ABS(AM58)+ABS(AM59))/(ABS(H57)+ABS(H58)+ABS(H59)+ABS(V57)+ABS(V58)+ABS(V59)+ABS(AC57)+ABS(AC58)+ABS(AC59)+ABS(AQ57)+ABS(AQ58)+ABS(AQ59))</f>
        <v>#DIV/0!</v>
      </c>
      <c r="AM50" s="79"/>
      <c r="AN50" s="79"/>
      <c r="AO50" s="80"/>
      <c r="AP50" s="95"/>
      <c r="AQ50" s="96"/>
      <c r="AR50" s="96"/>
      <c r="AS50" s="118"/>
    </row>
    <row r="51" spans="1:45" x14ac:dyDescent="0.25">
      <c r="A51" s="9"/>
      <c r="B51" s="71"/>
      <c r="C51" s="71"/>
      <c r="D51" s="71"/>
      <c r="E51" s="71"/>
      <c r="F51" s="71"/>
      <c r="G51" s="71"/>
      <c r="H51" s="71"/>
      <c r="I51" s="71"/>
      <c r="J51" s="71"/>
      <c r="K51" s="71"/>
      <c r="L51" s="71"/>
      <c r="M51" s="71"/>
      <c r="N51" s="71"/>
      <c r="O51" s="71"/>
      <c r="P51" s="71"/>
      <c r="Q51" s="71"/>
      <c r="R51" s="72">
        <f>(((ABS(H57)&gt;ABS(D57))+(ABS(H58)&gt;ABS(D58))+(ABS(H59)&gt;ABS(D59)))&gt;=2)+(((ABS(K57)&gt;ABS(O57))+(ABS(K58)&gt;ABS(O58))+(ABS(K59)&gt;ABS(O59)))&gt;=2)+(((ABS(AC57)&gt;ABS(Y57))+(ABS(AC58)&gt;ABS(Y58))+(ABS(AC59)&gt;ABS(Y59)))&gt;=2)+(((ABS(AF57)&gt;ABS(AJ57))+(ABS(AF58)&gt;ABS(AJ58))+(ABS(AF59)&gt;ABS(AJ59)))&gt;=2)</f>
        <v>0</v>
      </c>
      <c r="S51" s="73"/>
      <c r="T51" s="74"/>
      <c r="U51" s="75">
        <f>(((ABS(H57)&lt;ABS(D57))+(ABS(H58)&lt;ABS(D58))+(ABS(H59)&lt;ABS(D59)))&gt;=2)+(((ABS(K57)&lt;ABS(O57))+(ABS(K58)&lt;ABS(O58))+(ABS(K59)&lt;ABS(O59)))&gt;=2)+(((ABS(AC57)&lt;ABS(Y57))+(ABS(AC58)&lt;ABS(Y58))+(ABS(AC59)&lt;ABS(Y59)))&gt;=2)+(((ABS(AF57)&lt;ABS(AJ57))+(ABS(AF58)&lt;ABS(AJ58))+(ABS(AF59)&lt;ABS(AJ59)))&gt;=2)</f>
        <v>0</v>
      </c>
      <c r="V51" s="76"/>
      <c r="W51" s="77"/>
      <c r="X51" s="78" t="e">
        <f>R51/(R51+U51)</f>
        <v>#DIV/0!</v>
      </c>
      <c r="Y51" s="79"/>
      <c r="Z51" s="79"/>
      <c r="AA51" s="80"/>
      <c r="AB51" s="72">
        <f>(ABS(H57)&gt;ABS(D57))+(ABS(H58)&gt;ABS(D58))+(ABS(H59)&gt;ABS(D59))+(ABS(K57)&gt;ABS(O57))+(ABS(K58)&gt;ABS(O58))+(ABS(K59)&gt;ABS(O59))+(ABS(AF57)&gt;ABS(AJ57))+(ABS(AF58)&gt;ABS(AJ58))+(ABS(AF59)&gt;ABS(AJ59))+(ABS(AC57)&gt;ABS(Y57))+(ABS(AC58)&gt;ABS(Y58))+(ABS(AC59)&gt;ABS(Y59))</f>
        <v>0</v>
      </c>
      <c r="AC51" s="73"/>
      <c r="AD51" s="74"/>
      <c r="AE51" s="72">
        <f>(ABS(D57)&gt;ABS(H57))+(ABS(D58)&gt;ABS(H58))+(ABS(D59)&gt;ABS(H59))+(ABS(O57)&gt;ABS(K57))+(ABS(O58)&gt;ABS(K58))+(ABS(O59)&gt;ABS(K59))+(ABS(Y57)&gt;ABS(AC57))+(ABS(Y58)&gt;ABS(AC58))+(ABS(Y59)&gt;ABS(AC59))+(ABS(AF57)&lt;ABS(AJ57))+(ABS(AF58)&lt;ABS(AJ58))+(ABS(AF59)&lt;ABS(AJ59))</f>
        <v>0</v>
      </c>
      <c r="AF51" s="73"/>
      <c r="AG51" s="74"/>
      <c r="AH51" s="78" t="e">
        <f>AB51/(AB51+AE51)</f>
        <v>#DIV/0!</v>
      </c>
      <c r="AI51" s="79"/>
      <c r="AJ51" s="79"/>
      <c r="AK51" s="80"/>
      <c r="AL51" s="78" t="e">
        <f>(ABS(H57)+ABS(H58)+ABS(H59)+ABS(K57)+ABS(K58)+ABS(K59)+ABS(AC57)+ABS(AC58)+ABS(AC59)+ABS(AF57)+ABS(AF58)+ABS(AF59))/(ABS(D57)+ABS(D58)+ABS(D59)+ABS(O57)+ABS(O58)+ABS(O59)+ABS(Y57)+ABS(Y58)+ABS(Y59)+ABS(AJ57)+ABS(AJ58)+ABS(AJ59))</f>
        <v>#DIV/0!</v>
      </c>
      <c r="AM51" s="79"/>
      <c r="AN51" s="79"/>
      <c r="AO51" s="80"/>
      <c r="AP51" s="95"/>
      <c r="AQ51" s="96"/>
      <c r="AR51" s="96"/>
      <c r="AS51" s="118"/>
    </row>
    <row r="52" spans="1:45" x14ac:dyDescent="0.25">
      <c r="A52" s="9"/>
      <c r="B52" s="71"/>
      <c r="C52" s="71"/>
      <c r="D52" s="71"/>
      <c r="E52" s="71"/>
      <c r="F52" s="71"/>
      <c r="G52" s="71"/>
      <c r="H52" s="71"/>
      <c r="I52" s="71"/>
      <c r="J52" s="71"/>
      <c r="K52" s="71"/>
      <c r="L52" s="71"/>
      <c r="M52" s="71"/>
      <c r="N52" s="71"/>
      <c r="O52" s="71"/>
      <c r="P52" s="71"/>
      <c r="Q52" s="71"/>
      <c r="R52" s="72">
        <f>(((ABS(K57)&lt;ABS(O57))+(ABS(K58)&lt;ABS(O58))+(ABS(K59)&lt;ABS(O59)))&gt;=2)+(((ABS(V57)&gt;ABS(R57))+(ABS(V58)&gt;ABS(R58))+(ABS(V59)&gt;ABS(R59)))&gt;=2)+(((ABS(AJ57)&gt;ABS(AF57))+(ABS(AJ58)&gt;ABS(AF58))+(ABS(AJ59)&gt;ABS(AF59)))&gt;=2)+(((ABS(AQ57)&gt;ABS(AM57))+(ABS(AQ58)&gt;ABS(AM58))+(ABS(AQ59)&gt;ABS(AM59)))&gt;=2)</f>
        <v>0</v>
      </c>
      <c r="S52" s="73"/>
      <c r="T52" s="74"/>
      <c r="U52" s="75">
        <f>(((ABS(K57)&gt;ABS(O57))+(ABS(K58)&gt;ABS(O58))+(ABS(K59)&gt;ABS(O59)))&gt;=2)+(((ABS(V57)&lt;ABS(R57))+(ABS(V58)&lt;ABS(R58))+(ABS(V59)&lt;ABS(R59)))&gt;=2)+(((ABS(AJ57)&lt;ABS(AF57))+(ABS(AJ58)&lt;ABS(AF58))+(ABS(AJ59)&lt;ABS(AF59)))&gt;=2)+(((ABS(AQ57)&lt;ABS(AM57))+(ABS(AQ58)&lt;ABS(AM58))+(ABS(AQ59)&lt;ABS(AM59)))&gt;=2)</f>
        <v>0</v>
      </c>
      <c r="V52" s="76"/>
      <c r="W52" s="77"/>
      <c r="X52" s="78" t="e">
        <f>R52/(R52+U52)</f>
        <v>#DIV/0!</v>
      </c>
      <c r="Y52" s="79"/>
      <c r="Z52" s="79"/>
      <c r="AA52" s="80"/>
      <c r="AB52" s="72">
        <f>(ABS(K57)&lt;ABS(O57))+(ABS(K58)&lt;ABS(O58))+(ABS(K59)&lt;ABS(O59))+(ABS(V57)&gt;ABS(R57))+(ABS(V58)&gt;ABS(R58))+(ABS(V59)&gt;ABS(R59))+(ABS(AJ57)&gt;ABS(AF57))+(ABS(AJ58)&gt;ABS(AF58))+(ABS(AJ59)&gt;ABS(AF59))+(ABS(AQ57)&gt;ABS(AM57))+(ABS(AQ58)&gt;ABS(AM58))+(ABS(AQ59)&gt;ABS(AM59))</f>
        <v>0</v>
      </c>
      <c r="AC52" s="73"/>
      <c r="AD52" s="74"/>
      <c r="AE52" s="72">
        <f>(ABS(K57)&gt;ABS(O57))+(ABS(K58)&gt;ABS(O58))+(ABS(K59)&gt;ABS(O59))+(ABS(R57)&gt;ABS(V57))+(ABS(R58)&gt;ABS(V58))+(ABS(R59)&gt;ABS(V59))+(ABS(AJ57)&lt;ABS(AF57))+(ABS(AJ58)&lt;ABS(AF58))+(ABS(AJ59)&lt;ABS(AF59))+(ABS(AQ57)&lt;ABS(AM57))+(ABS(AQ58)&lt;ABS(AM58))+(ABS(AQ59)&lt;ABS(AM59))</f>
        <v>0</v>
      </c>
      <c r="AF52" s="73"/>
      <c r="AG52" s="74"/>
      <c r="AH52" s="78" t="e">
        <f>AB52/(AB52+AE52)</f>
        <v>#DIV/0!</v>
      </c>
      <c r="AI52" s="79"/>
      <c r="AJ52" s="79"/>
      <c r="AK52" s="80"/>
      <c r="AL52" s="78" t="e">
        <f>(ABS(O57)+ABS(O58)+ABS(O59)+ABS(V57)+ABS(V58)+ABS(V59)+ABS(AJ57)+ABS(AJ58)+ABS(AJ59)+ABS(AQ57)+ABS(AQ58)+ABS(AQ59))/(ABS(IK57)+ABS(K58)+ABS(K59)+ABS(R57)+ABS(R58)+ABS(R59)+ABS(AF57)+ABS(AF58)+ABS(AF59)+ABS(AM57)+ABS(AM58)+ABS(AM59))</f>
        <v>#DIV/0!</v>
      </c>
      <c r="AM52" s="79"/>
      <c r="AN52" s="79"/>
      <c r="AO52" s="80"/>
      <c r="AP52" s="95"/>
      <c r="AQ52" s="96"/>
      <c r="AR52" s="96"/>
      <c r="AS52" s="118"/>
    </row>
    <row r="53" spans="1:45" x14ac:dyDescent="0.25">
      <c r="A53" s="8"/>
      <c r="B53" s="107"/>
      <c r="C53" s="109"/>
      <c r="D53" s="115"/>
      <c r="E53" s="116"/>
      <c r="F53" s="116"/>
      <c r="G53" s="116"/>
      <c r="H53" s="116"/>
      <c r="I53" s="116"/>
      <c r="J53" s="117"/>
      <c r="K53" s="115"/>
      <c r="L53" s="116"/>
      <c r="M53" s="116"/>
      <c r="N53" s="116"/>
      <c r="O53" s="116"/>
      <c r="P53" s="116"/>
      <c r="Q53" s="117"/>
      <c r="R53" s="115"/>
      <c r="S53" s="116"/>
      <c r="T53" s="116"/>
      <c r="U53" s="116"/>
      <c r="V53" s="116"/>
      <c r="W53" s="116"/>
      <c r="X53" s="117"/>
      <c r="Y53" s="115"/>
      <c r="Z53" s="116"/>
      <c r="AA53" s="116"/>
      <c r="AB53" s="116"/>
      <c r="AC53" s="116"/>
      <c r="AD53" s="116"/>
      <c r="AE53" s="117"/>
      <c r="AF53" s="115"/>
      <c r="AG53" s="116"/>
      <c r="AH53" s="116"/>
      <c r="AI53" s="116"/>
      <c r="AJ53" s="116"/>
      <c r="AK53" s="116"/>
      <c r="AL53" s="117"/>
      <c r="AM53" s="115"/>
      <c r="AN53" s="116"/>
      <c r="AO53" s="116"/>
      <c r="AP53" s="116"/>
      <c r="AQ53" s="116"/>
      <c r="AR53" s="116"/>
      <c r="AS53" s="117"/>
    </row>
    <row r="54" spans="1:45" x14ac:dyDescent="0.25">
      <c r="A54" s="8"/>
      <c r="B54" s="81" t="s">
        <v>3</v>
      </c>
      <c r="C54" s="83"/>
      <c r="D54" s="95" t="s">
        <v>30</v>
      </c>
      <c r="E54" s="96"/>
      <c r="F54" s="96"/>
      <c r="G54" s="96"/>
      <c r="H54" s="96"/>
      <c r="I54" s="96"/>
      <c r="J54" s="97"/>
      <c r="K54" s="95" t="s">
        <v>31</v>
      </c>
      <c r="L54" s="96"/>
      <c r="M54" s="96"/>
      <c r="N54" s="96"/>
      <c r="O54" s="96"/>
      <c r="P54" s="96"/>
      <c r="Q54" s="97"/>
      <c r="R54" s="81" t="s">
        <v>5</v>
      </c>
      <c r="S54" s="82"/>
      <c r="T54" s="82"/>
      <c r="U54" s="82"/>
      <c r="V54" s="82"/>
      <c r="W54" s="82"/>
      <c r="X54" s="83"/>
      <c r="Y54" s="81" t="s">
        <v>5</v>
      </c>
      <c r="Z54" s="82"/>
      <c r="AA54" s="82"/>
      <c r="AB54" s="82"/>
      <c r="AC54" s="82"/>
      <c r="AD54" s="82"/>
      <c r="AE54" s="83"/>
      <c r="AF54" s="81" t="s">
        <v>5</v>
      </c>
      <c r="AG54" s="82"/>
      <c r="AH54" s="82"/>
      <c r="AI54" s="82"/>
      <c r="AJ54" s="82"/>
      <c r="AK54" s="82"/>
      <c r="AL54" s="83"/>
      <c r="AM54" s="81" t="s">
        <v>5</v>
      </c>
      <c r="AN54" s="82"/>
      <c r="AO54" s="82"/>
      <c r="AP54" s="82"/>
      <c r="AQ54" s="82"/>
      <c r="AR54" s="82"/>
      <c r="AS54" s="114"/>
    </row>
    <row r="55" spans="1:45" x14ac:dyDescent="0.25">
      <c r="A55" s="8"/>
      <c r="B55" s="81" t="s">
        <v>8</v>
      </c>
      <c r="C55" s="83"/>
      <c r="D55" s="81" t="s">
        <v>24</v>
      </c>
      <c r="E55" s="82"/>
      <c r="F55" s="82"/>
      <c r="G55" s="82"/>
      <c r="H55" s="82"/>
      <c r="I55" s="82"/>
      <c r="J55" s="83"/>
      <c r="K55" s="81" t="s">
        <v>25</v>
      </c>
      <c r="L55" s="82"/>
      <c r="M55" s="82"/>
      <c r="N55" s="82"/>
      <c r="O55" s="82"/>
      <c r="P55" s="82"/>
      <c r="Q55" s="83"/>
      <c r="R55" s="81" t="s">
        <v>26</v>
      </c>
      <c r="S55" s="82"/>
      <c r="T55" s="82"/>
      <c r="U55" s="82"/>
      <c r="V55" s="82"/>
      <c r="W55" s="82"/>
      <c r="X55" s="83"/>
      <c r="Y55" s="81" t="s">
        <v>27</v>
      </c>
      <c r="Z55" s="82"/>
      <c r="AA55" s="82"/>
      <c r="AB55" s="82"/>
      <c r="AC55" s="82"/>
      <c r="AD55" s="82"/>
      <c r="AE55" s="83"/>
      <c r="AF55" s="81" t="s">
        <v>28</v>
      </c>
      <c r="AG55" s="82"/>
      <c r="AH55" s="82"/>
      <c r="AI55" s="82"/>
      <c r="AJ55" s="82"/>
      <c r="AK55" s="82"/>
      <c r="AL55" s="83"/>
      <c r="AM55" s="81" t="s">
        <v>29</v>
      </c>
      <c r="AN55" s="82"/>
      <c r="AO55" s="82"/>
      <c r="AP55" s="82"/>
      <c r="AQ55" s="82"/>
      <c r="AR55" s="82"/>
      <c r="AS55" s="114"/>
    </row>
    <row r="56" spans="1:45" x14ac:dyDescent="0.25">
      <c r="A56" s="8"/>
      <c r="B56" s="81" t="s">
        <v>21</v>
      </c>
      <c r="C56" s="83"/>
      <c r="D56" s="81" t="s">
        <v>65</v>
      </c>
      <c r="E56" s="82"/>
      <c r="F56" s="82"/>
      <c r="G56" s="82"/>
      <c r="H56" s="82"/>
      <c r="I56" s="82"/>
      <c r="J56" s="83"/>
      <c r="K56" s="81" t="s">
        <v>6</v>
      </c>
      <c r="L56" s="82"/>
      <c r="M56" s="82"/>
      <c r="N56" s="82"/>
      <c r="O56" s="82"/>
      <c r="P56" s="82"/>
      <c r="Q56" s="83"/>
      <c r="R56" s="81" t="s">
        <v>4</v>
      </c>
      <c r="S56" s="82"/>
      <c r="T56" s="82"/>
      <c r="U56" s="82"/>
      <c r="V56" s="82"/>
      <c r="W56" s="82"/>
      <c r="X56" s="83"/>
      <c r="Y56" s="81" t="s">
        <v>4</v>
      </c>
      <c r="Z56" s="82"/>
      <c r="AA56" s="82"/>
      <c r="AB56" s="82"/>
      <c r="AC56" s="82"/>
      <c r="AD56" s="82"/>
      <c r="AE56" s="83"/>
      <c r="AF56" s="81" t="s">
        <v>6</v>
      </c>
      <c r="AG56" s="82"/>
      <c r="AH56" s="82"/>
      <c r="AI56" s="82"/>
      <c r="AJ56" s="82"/>
      <c r="AK56" s="82"/>
      <c r="AL56" s="83"/>
      <c r="AM56" s="81" t="s">
        <v>65</v>
      </c>
      <c r="AN56" s="82"/>
      <c r="AO56" s="82"/>
      <c r="AP56" s="82"/>
      <c r="AQ56" s="82"/>
      <c r="AR56" s="82"/>
      <c r="AS56" s="114"/>
    </row>
    <row r="57" spans="1:45" x14ac:dyDescent="0.25">
      <c r="A57" s="8"/>
      <c r="B57" s="81" t="s">
        <v>87</v>
      </c>
      <c r="C57" s="83"/>
      <c r="D57" s="86"/>
      <c r="E57" s="87"/>
      <c r="F57" s="87"/>
      <c r="G57" s="58" t="s">
        <v>11</v>
      </c>
      <c r="H57" s="84"/>
      <c r="I57" s="84"/>
      <c r="J57" s="85"/>
      <c r="K57" s="86"/>
      <c r="L57" s="87"/>
      <c r="M57" s="87"/>
      <c r="N57" s="58" t="s">
        <v>11</v>
      </c>
      <c r="O57" s="84"/>
      <c r="P57" s="84"/>
      <c r="Q57" s="85"/>
      <c r="R57" s="86"/>
      <c r="S57" s="87"/>
      <c r="T57" s="87"/>
      <c r="U57" s="58" t="s">
        <v>11</v>
      </c>
      <c r="V57" s="84"/>
      <c r="W57" s="84"/>
      <c r="X57" s="85"/>
      <c r="Y57" s="86"/>
      <c r="Z57" s="87"/>
      <c r="AA57" s="87"/>
      <c r="AB57" s="58" t="s">
        <v>11</v>
      </c>
      <c r="AC57" s="84"/>
      <c r="AD57" s="84"/>
      <c r="AE57" s="85"/>
      <c r="AF57" s="86"/>
      <c r="AG57" s="87"/>
      <c r="AH57" s="87"/>
      <c r="AI57" s="58" t="s">
        <v>11</v>
      </c>
      <c r="AJ57" s="84"/>
      <c r="AK57" s="84"/>
      <c r="AL57" s="85"/>
      <c r="AM57" s="86"/>
      <c r="AN57" s="87"/>
      <c r="AO57" s="87"/>
      <c r="AP57" s="58" t="s">
        <v>11</v>
      </c>
      <c r="AQ57" s="84"/>
      <c r="AR57" s="84"/>
      <c r="AS57" s="113"/>
    </row>
    <row r="58" spans="1:45" x14ac:dyDescent="0.25">
      <c r="A58" s="8"/>
      <c r="B58" s="81" t="s">
        <v>88</v>
      </c>
      <c r="C58" s="83"/>
      <c r="D58" s="86"/>
      <c r="E58" s="87"/>
      <c r="F58" s="87"/>
      <c r="G58" s="58" t="s">
        <v>11</v>
      </c>
      <c r="H58" s="84"/>
      <c r="I58" s="84"/>
      <c r="J58" s="85"/>
      <c r="K58" s="86"/>
      <c r="L58" s="87"/>
      <c r="M58" s="87"/>
      <c r="N58" s="58" t="s">
        <v>11</v>
      </c>
      <c r="O58" s="84"/>
      <c r="P58" s="84"/>
      <c r="Q58" s="85"/>
      <c r="R58" s="86"/>
      <c r="S58" s="87"/>
      <c r="T58" s="87"/>
      <c r="U58" s="58" t="s">
        <v>11</v>
      </c>
      <c r="V58" s="84"/>
      <c r="W58" s="84"/>
      <c r="X58" s="85"/>
      <c r="Y58" s="86"/>
      <c r="Z58" s="87"/>
      <c r="AA58" s="87"/>
      <c r="AB58" s="58" t="s">
        <v>11</v>
      </c>
      <c r="AC58" s="84"/>
      <c r="AD58" s="84"/>
      <c r="AE58" s="85"/>
      <c r="AF58" s="86"/>
      <c r="AG58" s="87"/>
      <c r="AH58" s="87"/>
      <c r="AI58" s="58" t="s">
        <v>11</v>
      </c>
      <c r="AJ58" s="84"/>
      <c r="AK58" s="84"/>
      <c r="AL58" s="85"/>
      <c r="AM58" s="86"/>
      <c r="AN58" s="87"/>
      <c r="AO58" s="87"/>
      <c r="AP58" s="58" t="s">
        <v>11</v>
      </c>
      <c r="AQ58" s="84"/>
      <c r="AR58" s="84"/>
      <c r="AS58" s="113"/>
    </row>
    <row r="59" spans="1:45" ht="13.8" thickBot="1" x14ac:dyDescent="0.3">
      <c r="A59" s="10"/>
      <c r="B59" s="110" t="s">
        <v>89</v>
      </c>
      <c r="C59" s="111"/>
      <c r="D59" s="90"/>
      <c r="E59" s="91"/>
      <c r="F59" s="91"/>
      <c r="G59" s="57" t="s">
        <v>11</v>
      </c>
      <c r="H59" s="88"/>
      <c r="I59" s="88"/>
      <c r="J59" s="89"/>
      <c r="K59" s="90"/>
      <c r="L59" s="91"/>
      <c r="M59" s="91"/>
      <c r="N59" s="57" t="s">
        <v>11</v>
      </c>
      <c r="O59" s="88"/>
      <c r="P59" s="88"/>
      <c r="Q59" s="89"/>
      <c r="R59" s="90"/>
      <c r="S59" s="91"/>
      <c r="T59" s="91"/>
      <c r="U59" s="57" t="s">
        <v>11</v>
      </c>
      <c r="V59" s="88"/>
      <c r="W59" s="88"/>
      <c r="X59" s="89"/>
      <c r="Y59" s="90"/>
      <c r="Z59" s="91"/>
      <c r="AA59" s="91"/>
      <c r="AB59" s="57" t="s">
        <v>11</v>
      </c>
      <c r="AC59" s="88"/>
      <c r="AD59" s="88"/>
      <c r="AE59" s="89"/>
      <c r="AF59" s="90"/>
      <c r="AG59" s="91"/>
      <c r="AH59" s="91"/>
      <c r="AI59" s="57" t="s">
        <v>11</v>
      </c>
      <c r="AJ59" s="88"/>
      <c r="AK59" s="88"/>
      <c r="AL59" s="89"/>
      <c r="AM59" s="90"/>
      <c r="AN59" s="91"/>
      <c r="AO59" s="91"/>
      <c r="AP59" s="57" t="s">
        <v>11</v>
      </c>
      <c r="AQ59" s="88"/>
      <c r="AR59" s="88"/>
      <c r="AS59" s="112"/>
    </row>
    <row r="60" spans="1:45" x14ac:dyDescent="0.25">
      <c r="A60" s="2"/>
      <c r="B60" s="2"/>
      <c r="C60" s="2"/>
      <c r="D60" s="20"/>
      <c r="E60" s="20"/>
      <c r="F60" s="20"/>
      <c r="G60" s="2"/>
      <c r="H60" s="21"/>
      <c r="I60" s="21"/>
      <c r="J60" s="21"/>
      <c r="K60" s="20"/>
      <c r="L60" s="20"/>
      <c r="M60" s="20"/>
      <c r="N60" s="2"/>
      <c r="O60" s="21"/>
      <c r="P60" s="21"/>
      <c r="Q60" s="21"/>
      <c r="R60" s="20"/>
      <c r="S60" s="20"/>
      <c r="T60" s="20"/>
      <c r="U60" s="2"/>
      <c r="V60" s="21"/>
      <c r="W60" s="21"/>
      <c r="X60" s="21"/>
      <c r="Y60" s="20"/>
      <c r="Z60" s="20"/>
      <c r="AA60" s="20"/>
      <c r="AB60" s="2"/>
      <c r="AC60" s="21"/>
      <c r="AD60" s="21"/>
      <c r="AE60" s="21"/>
      <c r="AF60" s="20"/>
      <c r="AG60" s="20"/>
      <c r="AH60" s="20"/>
      <c r="AI60" s="2"/>
      <c r="AJ60" s="21"/>
      <c r="AK60" s="21"/>
      <c r="AL60" s="21"/>
      <c r="AM60" s="20"/>
      <c r="AN60" s="20"/>
      <c r="AO60" s="20"/>
      <c r="AP60" s="2"/>
      <c r="AQ60" s="21"/>
      <c r="AR60" s="21"/>
      <c r="AS60" s="21"/>
    </row>
  </sheetData>
  <sheetProtection selectLockedCells="1"/>
  <mergeCells count="412">
    <mergeCell ref="C1:AS1"/>
    <mergeCell ref="C5:AR5"/>
    <mergeCell ref="C3:AD3"/>
    <mergeCell ref="U34:W34"/>
    <mergeCell ref="B38:C38"/>
    <mergeCell ref="H36:Q36"/>
    <mergeCell ref="R36:T36"/>
    <mergeCell ref="U36:W36"/>
    <mergeCell ref="H35:Q35"/>
    <mergeCell ref="R35:T35"/>
    <mergeCell ref="B31:Q31"/>
    <mergeCell ref="B34:G34"/>
    <mergeCell ref="H34:Q34"/>
    <mergeCell ref="H42:J42"/>
    <mergeCell ref="B40:C40"/>
    <mergeCell ref="B41:C41"/>
    <mergeCell ref="O42:Q42"/>
    <mergeCell ref="K40:Q40"/>
    <mergeCell ref="AL50:AO50"/>
    <mergeCell ref="AL36:AO36"/>
    <mergeCell ref="AL37:AO37"/>
    <mergeCell ref="K42:M42"/>
    <mergeCell ref="AH37:AK37"/>
    <mergeCell ref="K41:Q41"/>
    <mergeCell ref="AF40:AL40"/>
    <mergeCell ref="V43:X43"/>
    <mergeCell ref="K43:M43"/>
    <mergeCell ref="R40:X40"/>
    <mergeCell ref="D27:F27"/>
    <mergeCell ref="H27:J27"/>
    <mergeCell ref="K27:M27"/>
    <mergeCell ref="AF26:AH26"/>
    <mergeCell ref="AJ26:AL26"/>
    <mergeCell ref="O27:Q27"/>
    <mergeCell ref="R27:T27"/>
    <mergeCell ref="V27:X27"/>
    <mergeCell ref="Y27:AA27"/>
    <mergeCell ref="Y24:AE24"/>
    <mergeCell ref="D26:F26"/>
    <mergeCell ref="H26:J26"/>
    <mergeCell ref="K26:M26"/>
    <mergeCell ref="D25:J25"/>
    <mergeCell ref="K25:Q25"/>
    <mergeCell ref="Y26:AA26"/>
    <mergeCell ref="AC26:AE26"/>
    <mergeCell ref="AJ20:AL20"/>
    <mergeCell ref="AJ19:AL19"/>
    <mergeCell ref="R19:T19"/>
    <mergeCell ref="V19:X19"/>
    <mergeCell ref="Y19:AA19"/>
    <mergeCell ref="B21:C21"/>
    <mergeCell ref="AF18:AL18"/>
    <mergeCell ref="D23:J23"/>
    <mergeCell ref="K23:Q23"/>
    <mergeCell ref="AF19:AH19"/>
    <mergeCell ref="AC19:AE19"/>
    <mergeCell ref="K19:M19"/>
    <mergeCell ref="Y18:AE18"/>
    <mergeCell ref="V20:X20"/>
    <mergeCell ref="Y20:AA20"/>
    <mergeCell ref="AC20:AE20"/>
    <mergeCell ref="AF17:AL17"/>
    <mergeCell ref="D22:J22"/>
    <mergeCell ref="K22:Q22"/>
    <mergeCell ref="R22:X22"/>
    <mergeCell ref="K17:Q17"/>
    <mergeCell ref="B16:C16"/>
    <mergeCell ref="AJ21:AL21"/>
    <mergeCell ref="D20:F20"/>
    <mergeCell ref="R17:X17"/>
    <mergeCell ref="Y17:AE17"/>
    <mergeCell ref="B19:C19"/>
    <mergeCell ref="O19:Q19"/>
    <mergeCell ref="D17:J17"/>
    <mergeCell ref="Y25:AE25"/>
    <mergeCell ref="V26:X26"/>
    <mergeCell ref="R23:X23"/>
    <mergeCell ref="B24:C24"/>
    <mergeCell ref="D24:J24"/>
    <mergeCell ref="K24:Q24"/>
    <mergeCell ref="B23:C23"/>
    <mergeCell ref="Y22:AE22"/>
    <mergeCell ref="AF20:AH20"/>
    <mergeCell ref="AF27:AH27"/>
    <mergeCell ref="AF23:AL23"/>
    <mergeCell ref="AF25:AL25"/>
    <mergeCell ref="AF22:AL22"/>
    <mergeCell ref="Y23:AE23"/>
    <mergeCell ref="AJ27:AL27"/>
    <mergeCell ref="AF24:AL24"/>
    <mergeCell ref="AC27:AE27"/>
    <mergeCell ref="R18:X18"/>
    <mergeCell ref="H19:J19"/>
    <mergeCell ref="H20:J20"/>
    <mergeCell ref="R20:T20"/>
    <mergeCell ref="K20:M20"/>
    <mergeCell ref="O20:Q20"/>
    <mergeCell ref="K18:Q18"/>
    <mergeCell ref="AB11:AD11"/>
    <mergeCell ref="AP7:AS9"/>
    <mergeCell ref="Y15:AE15"/>
    <mergeCell ref="AF15:AL15"/>
    <mergeCell ref="AH11:AK11"/>
    <mergeCell ref="AP11:AS11"/>
    <mergeCell ref="AE12:AG12"/>
    <mergeCell ref="AH12:AK12"/>
    <mergeCell ref="AP12:AS12"/>
    <mergeCell ref="AP14:AS14"/>
    <mergeCell ref="R14:T14"/>
    <mergeCell ref="AP13:AS13"/>
    <mergeCell ref="B10:G10"/>
    <mergeCell ref="AP10:AS10"/>
    <mergeCell ref="B11:G11"/>
    <mergeCell ref="B12:G12"/>
    <mergeCell ref="AE11:AG11"/>
    <mergeCell ref="AB13:AD13"/>
    <mergeCell ref="AE13:AG13"/>
    <mergeCell ref="AB12:AD12"/>
    <mergeCell ref="Y16:AE16"/>
    <mergeCell ref="AL13:AO13"/>
    <mergeCell ref="AB14:AD14"/>
    <mergeCell ref="AE14:AG14"/>
    <mergeCell ref="AH14:AK14"/>
    <mergeCell ref="AH13:AK13"/>
    <mergeCell ref="AF16:AL16"/>
    <mergeCell ref="AL12:AO12"/>
    <mergeCell ref="AH9:AK9"/>
    <mergeCell ref="R15:X15"/>
    <mergeCell ref="AL7:AO9"/>
    <mergeCell ref="AL10:AO10"/>
    <mergeCell ref="AL11:AO11"/>
    <mergeCell ref="AB7:AK8"/>
    <mergeCell ref="AH10:AK10"/>
    <mergeCell ref="AE10:AG10"/>
    <mergeCell ref="AL14:AO14"/>
    <mergeCell ref="X9:AA9"/>
    <mergeCell ref="A3:B3"/>
    <mergeCell ref="R7:AA8"/>
    <mergeCell ref="R9:T9"/>
    <mergeCell ref="U9:W9"/>
    <mergeCell ref="H10:Q10"/>
    <mergeCell ref="D18:J18"/>
    <mergeCell ref="D19:F19"/>
    <mergeCell ref="B22:C22"/>
    <mergeCell ref="H11:Q11"/>
    <mergeCell ref="B7:Q7"/>
    <mergeCell ref="B8:Q8"/>
    <mergeCell ref="B9:Q9"/>
    <mergeCell ref="B20:C20"/>
    <mergeCell ref="B17:C17"/>
    <mergeCell ref="B18:C18"/>
    <mergeCell ref="B15:C15"/>
    <mergeCell ref="B13:G13"/>
    <mergeCell ref="D15:J15"/>
    <mergeCell ref="B14:G14"/>
    <mergeCell ref="H13:Q13"/>
    <mergeCell ref="H14:Q14"/>
    <mergeCell ref="AQ43:AS43"/>
    <mergeCell ref="B44:C44"/>
    <mergeCell ref="D44:F44"/>
    <mergeCell ref="H44:J44"/>
    <mergeCell ref="K44:M44"/>
    <mergeCell ref="AF43:AH43"/>
    <mergeCell ref="B43:C43"/>
    <mergeCell ref="R43:T43"/>
    <mergeCell ref="AQ44:AS44"/>
    <mergeCell ref="Y44:AA44"/>
    <mergeCell ref="AB35:AD35"/>
    <mergeCell ref="AH35:AK35"/>
    <mergeCell ref="AE35:AG35"/>
    <mergeCell ref="Y38:AE38"/>
    <mergeCell ref="AM43:AO43"/>
    <mergeCell ref="Y40:AE40"/>
    <mergeCell ref="AM42:AO42"/>
    <mergeCell ref="Y43:AA43"/>
    <mergeCell ref="AJ43:AL43"/>
    <mergeCell ref="AL31:AO33"/>
    <mergeCell ref="X34:AA34"/>
    <mergeCell ref="AE34:AG34"/>
    <mergeCell ref="X35:AA35"/>
    <mergeCell ref="X37:AA37"/>
    <mergeCell ref="AE36:AG36"/>
    <mergeCell ref="AB36:AD36"/>
    <mergeCell ref="X36:AA36"/>
    <mergeCell ref="D42:F42"/>
    <mergeCell ref="B37:G37"/>
    <mergeCell ref="AB33:AD33"/>
    <mergeCell ref="AE33:AG33"/>
    <mergeCell ref="R33:T33"/>
    <mergeCell ref="U33:W33"/>
    <mergeCell ref="X33:AA33"/>
    <mergeCell ref="B35:G35"/>
    <mergeCell ref="U35:W35"/>
    <mergeCell ref="R34:T34"/>
    <mergeCell ref="B32:Q32"/>
    <mergeCell ref="B33:Q33"/>
    <mergeCell ref="B36:G36"/>
    <mergeCell ref="D40:J40"/>
    <mergeCell ref="H43:J43"/>
    <mergeCell ref="B42:C42"/>
    <mergeCell ref="D43:F43"/>
    <mergeCell ref="O43:Q43"/>
    <mergeCell ref="O44:Q44"/>
    <mergeCell ref="R44:T44"/>
    <mergeCell ref="V44:X44"/>
    <mergeCell ref="AJ44:AL44"/>
    <mergeCell ref="AM44:AO44"/>
    <mergeCell ref="AF44:AH44"/>
    <mergeCell ref="AC44:AE44"/>
    <mergeCell ref="AH33:AK33"/>
    <mergeCell ref="AL34:AO34"/>
    <mergeCell ref="AH34:AK34"/>
    <mergeCell ref="AL35:AO35"/>
    <mergeCell ref="AF38:AL38"/>
    <mergeCell ref="AM38:AS38"/>
    <mergeCell ref="AP36:AS36"/>
    <mergeCell ref="AP31:AS33"/>
    <mergeCell ref="AP35:AS35"/>
    <mergeCell ref="AH36:AK36"/>
    <mergeCell ref="AQ42:AS42"/>
    <mergeCell ref="AP34:AS34"/>
    <mergeCell ref="B39:C39"/>
    <mergeCell ref="D39:J39"/>
    <mergeCell ref="K39:Q39"/>
    <mergeCell ref="R39:X39"/>
    <mergeCell ref="Y39:AE39"/>
    <mergeCell ref="AF39:AL39"/>
    <mergeCell ref="AM39:AS39"/>
    <mergeCell ref="AB34:AD34"/>
    <mergeCell ref="AF41:AL41"/>
    <mergeCell ref="AJ42:AL42"/>
    <mergeCell ref="R41:X41"/>
    <mergeCell ref="Y41:AE41"/>
    <mergeCell ref="R42:T42"/>
    <mergeCell ref="V42:X42"/>
    <mergeCell ref="Y42:AA42"/>
    <mergeCell ref="AM41:AS41"/>
    <mergeCell ref="D41:J41"/>
    <mergeCell ref="AP37:AS37"/>
    <mergeCell ref="AM40:AS40"/>
    <mergeCell ref="D38:J38"/>
    <mergeCell ref="K38:Q38"/>
    <mergeCell ref="R38:X38"/>
    <mergeCell ref="H37:Q37"/>
    <mergeCell ref="R37:T37"/>
    <mergeCell ref="U37:W37"/>
    <mergeCell ref="AB10:AD10"/>
    <mergeCell ref="AB9:AD9"/>
    <mergeCell ref="AE9:AG9"/>
    <mergeCell ref="AH50:AK50"/>
    <mergeCell ref="AB31:AK32"/>
    <mergeCell ref="AC42:AE42"/>
    <mergeCell ref="AF42:AH42"/>
    <mergeCell ref="AC43:AE43"/>
    <mergeCell ref="AB37:AD37"/>
    <mergeCell ref="AE37:AG37"/>
    <mergeCell ref="AP47:AS49"/>
    <mergeCell ref="B48:Q48"/>
    <mergeCell ref="B49:Q49"/>
    <mergeCell ref="AB49:AD49"/>
    <mergeCell ref="AE49:AG49"/>
    <mergeCell ref="AH49:AK49"/>
    <mergeCell ref="B47:Q47"/>
    <mergeCell ref="AB47:AK48"/>
    <mergeCell ref="AL47:AO49"/>
    <mergeCell ref="R47:AA48"/>
    <mergeCell ref="AP50:AS50"/>
    <mergeCell ref="B51:G51"/>
    <mergeCell ref="AB51:AD51"/>
    <mergeCell ref="AE51:AG51"/>
    <mergeCell ref="AH51:AK51"/>
    <mergeCell ref="AL51:AO51"/>
    <mergeCell ref="AP51:AS51"/>
    <mergeCell ref="AB50:AD50"/>
    <mergeCell ref="AE50:AG50"/>
    <mergeCell ref="B50:G50"/>
    <mergeCell ref="B52:G52"/>
    <mergeCell ref="AB52:AD52"/>
    <mergeCell ref="AE52:AG52"/>
    <mergeCell ref="H52:Q52"/>
    <mergeCell ref="R52:T52"/>
    <mergeCell ref="U52:W52"/>
    <mergeCell ref="X52:AA52"/>
    <mergeCell ref="K54:Q54"/>
    <mergeCell ref="R54:X54"/>
    <mergeCell ref="AH52:AK52"/>
    <mergeCell ref="AL52:AO52"/>
    <mergeCell ref="Y53:AE53"/>
    <mergeCell ref="AF53:AL53"/>
    <mergeCell ref="AM53:AS53"/>
    <mergeCell ref="AP52:AS52"/>
    <mergeCell ref="AF54:AL54"/>
    <mergeCell ref="Y56:AE56"/>
    <mergeCell ref="AF56:AL56"/>
    <mergeCell ref="Y55:AE55"/>
    <mergeCell ref="B53:C53"/>
    <mergeCell ref="D53:J53"/>
    <mergeCell ref="K53:Q53"/>
    <mergeCell ref="R53:X53"/>
    <mergeCell ref="B54:C54"/>
    <mergeCell ref="D54:J54"/>
    <mergeCell ref="B55:C55"/>
    <mergeCell ref="R57:T57"/>
    <mergeCell ref="V57:X57"/>
    <mergeCell ref="Y57:AA57"/>
    <mergeCell ref="K56:Q56"/>
    <mergeCell ref="R56:X56"/>
    <mergeCell ref="D55:J55"/>
    <mergeCell ref="B57:C57"/>
    <mergeCell ref="D57:F57"/>
    <mergeCell ref="H57:J57"/>
    <mergeCell ref="B56:C56"/>
    <mergeCell ref="D56:J56"/>
    <mergeCell ref="AM58:AO58"/>
    <mergeCell ref="AF55:AL55"/>
    <mergeCell ref="K55:Q55"/>
    <mergeCell ref="R55:X55"/>
    <mergeCell ref="AC57:AE57"/>
    <mergeCell ref="AF57:AH57"/>
    <mergeCell ref="AJ57:AL57"/>
    <mergeCell ref="K57:M57"/>
    <mergeCell ref="B58:C58"/>
    <mergeCell ref="D58:F58"/>
    <mergeCell ref="H58:J58"/>
    <mergeCell ref="K58:M58"/>
    <mergeCell ref="O58:Q58"/>
    <mergeCell ref="R58:T58"/>
    <mergeCell ref="AQ59:AS59"/>
    <mergeCell ref="AC59:AE59"/>
    <mergeCell ref="AF59:AH59"/>
    <mergeCell ref="AJ59:AL59"/>
    <mergeCell ref="AM59:AO59"/>
    <mergeCell ref="O57:Q57"/>
    <mergeCell ref="AQ58:AS58"/>
    <mergeCell ref="AQ57:AS57"/>
    <mergeCell ref="V58:X58"/>
    <mergeCell ref="R49:T49"/>
    <mergeCell ref="AM57:AO57"/>
    <mergeCell ref="AF58:AH58"/>
    <mergeCell ref="AJ58:AL58"/>
    <mergeCell ref="Y58:AA58"/>
    <mergeCell ref="AC58:AE58"/>
    <mergeCell ref="AM54:AS54"/>
    <mergeCell ref="AM55:AS55"/>
    <mergeCell ref="AM56:AS56"/>
    <mergeCell ref="Y54:AE54"/>
    <mergeCell ref="V59:X59"/>
    <mergeCell ref="Y59:AA59"/>
    <mergeCell ref="B59:C59"/>
    <mergeCell ref="D59:F59"/>
    <mergeCell ref="H59:J59"/>
    <mergeCell ref="K59:M59"/>
    <mergeCell ref="O59:Q59"/>
    <mergeCell ref="R59:T59"/>
    <mergeCell ref="D21:F21"/>
    <mergeCell ref="H21:J21"/>
    <mergeCell ref="K21:M21"/>
    <mergeCell ref="B28:C28"/>
    <mergeCell ref="D28:F28"/>
    <mergeCell ref="H28:J28"/>
    <mergeCell ref="K28:M28"/>
    <mergeCell ref="B26:C26"/>
    <mergeCell ref="B25:C25"/>
    <mergeCell ref="B27:C27"/>
    <mergeCell ref="H12:Q12"/>
    <mergeCell ref="R10:T10"/>
    <mergeCell ref="R12:T12"/>
    <mergeCell ref="O28:Q28"/>
    <mergeCell ref="R28:T28"/>
    <mergeCell ref="O21:Q21"/>
    <mergeCell ref="R21:T21"/>
    <mergeCell ref="R24:X24"/>
    <mergeCell ref="U12:W12"/>
    <mergeCell ref="X12:AA12"/>
    <mergeCell ref="R13:T13"/>
    <mergeCell ref="U13:W13"/>
    <mergeCell ref="X13:AA13"/>
    <mergeCell ref="U10:W10"/>
    <mergeCell ref="X10:AA10"/>
    <mergeCell ref="R11:T11"/>
    <mergeCell ref="U11:W11"/>
    <mergeCell ref="X11:AA11"/>
    <mergeCell ref="D16:J16"/>
    <mergeCell ref="AM15:AS28"/>
    <mergeCell ref="R31:AA32"/>
    <mergeCell ref="Y28:AA28"/>
    <mergeCell ref="AC28:AE28"/>
    <mergeCell ref="AF28:AH28"/>
    <mergeCell ref="AJ28:AL28"/>
    <mergeCell ref="AC21:AE21"/>
    <mergeCell ref="AF21:AH21"/>
    <mergeCell ref="V28:X28"/>
    <mergeCell ref="U14:W14"/>
    <mergeCell ref="X14:AA14"/>
    <mergeCell ref="R25:X25"/>
    <mergeCell ref="O26:Q26"/>
    <mergeCell ref="R26:T26"/>
    <mergeCell ref="V21:X21"/>
    <mergeCell ref="Y21:AA21"/>
    <mergeCell ref="K15:Q15"/>
    <mergeCell ref="K16:Q16"/>
    <mergeCell ref="R16:X16"/>
    <mergeCell ref="H51:Q51"/>
    <mergeCell ref="R51:T51"/>
    <mergeCell ref="U51:W51"/>
    <mergeCell ref="X51:AA51"/>
    <mergeCell ref="U49:W49"/>
    <mergeCell ref="X49:AA49"/>
    <mergeCell ref="H50:Q50"/>
    <mergeCell ref="R50:T50"/>
    <mergeCell ref="U50:W50"/>
    <mergeCell ref="X50:AA50"/>
  </mergeCells>
  <phoneticPr fontId="0" type="noConversion"/>
  <pageMargins left="0.25" right="0.25" top="0.5" bottom="0.25" header="0.5" footer="0.5"/>
  <pageSetup fitToHeight="2" orientation="portrait" r:id="rId1"/>
  <headerFooter alignWithMargins="0"/>
  <webPublishItems count="1">
    <webPublishItem id="2546" divId="New Results Templates_2546" sourceType="sheet" destinationFile="C:\Documents and Settings\jspellman\Desktop\5-5 Page.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5"/>
  <sheetViews>
    <sheetView topLeftCell="A4" zoomScaleNormal="100" workbookViewId="0">
      <selection activeCell="D48" sqref="D48:F48"/>
    </sheetView>
  </sheetViews>
  <sheetFormatPr defaultRowHeight="13.2" x14ac:dyDescent="0.25"/>
  <cols>
    <col min="1" max="1" width="2" style="3" bestFit="1" customWidth="1"/>
    <col min="2" max="2" width="13.109375" style="1" bestFit="1" customWidth="1"/>
    <col min="3" max="3" width="7.88671875" style="1" customWidth="1"/>
    <col min="4" max="45" width="1.6640625" style="1" customWidth="1"/>
  </cols>
  <sheetData>
    <row r="1" spans="1:45" x14ac:dyDescent="0.25">
      <c r="V1" s="1" t="s">
        <v>76</v>
      </c>
    </row>
    <row r="2" spans="1:45" x14ac:dyDescent="0.25">
      <c r="U2" s="1" t="s">
        <v>77</v>
      </c>
    </row>
    <row r="3" spans="1:45" x14ac:dyDescent="0.25">
      <c r="B3" s="6" t="str">
        <f>'Tournament Results Data'!B1</f>
        <v xml:space="preserve">Tournament:  </v>
      </c>
      <c r="C3" s="136">
        <f>'Tournament Results Data'!C1</f>
        <v>0</v>
      </c>
      <c r="D3" s="136"/>
      <c r="E3" s="136"/>
      <c r="F3" s="136"/>
      <c r="G3" s="136"/>
      <c r="H3" s="136"/>
      <c r="I3" s="136"/>
      <c r="J3" s="136"/>
      <c r="K3" s="136"/>
      <c r="L3" s="136"/>
      <c r="M3" s="136"/>
      <c r="N3" s="136"/>
      <c r="O3" s="136"/>
      <c r="P3" s="136"/>
      <c r="Q3" s="136"/>
      <c r="R3" s="136"/>
      <c r="S3" s="136"/>
      <c r="T3" s="136"/>
      <c r="U3" s="136"/>
      <c r="V3" s="136"/>
      <c r="W3" s="136"/>
      <c r="X3" s="136"/>
      <c r="Y3" s="136"/>
      <c r="Z3" s="136"/>
      <c r="AA3" s="136"/>
    </row>
    <row r="4" spans="1:45" x14ac:dyDescent="0.25">
      <c r="B4" s="6"/>
    </row>
    <row r="5" spans="1:45" x14ac:dyDescent="0.25">
      <c r="A5" s="151" t="str">
        <f>'Tournament Results Data'!$A$3</f>
        <v xml:space="preserve">Date:  </v>
      </c>
      <c r="B5" s="151"/>
      <c r="C5" s="152">
        <f>'Tournament Results Data'!C3</f>
        <v>0</v>
      </c>
      <c r="D5" s="152"/>
      <c r="E5" s="152"/>
    </row>
    <row r="6" spans="1:45" x14ac:dyDescent="0.25">
      <c r="B6" s="6"/>
    </row>
    <row r="7" spans="1:45" x14ac:dyDescent="0.25">
      <c r="B7" s="6" t="str">
        <f>'Tournament Results Data'!B5</f>
        <v xml:space="preserve">Site:  </v>
      </c>
      <c r="C7" s="136">
        <f>'Tournament Results Data'!C5</f>
        <v>0</v>
      </c>
      <c r="D7" s="136"/>
      <c r="E7" s="136"/>
      <c r="F7" s="136"/>
      <c r="G7" s="136"/>
      <c r="H7" s="136"/>
      <c r="I7" s="136"/>
      <c r="J7" s="136"/>
      <c r="K7" s="136"/>
      <c r="L7" s="136"/>
      <c r="M7" s="136"/>
      <c r="N7" s="136"/>
      <c r="O7" s="136"/>
      <c r="P7" s="136"/>
      <c r="Q7" s="136"/>
      <c r="R7" s="136"/>
      <c r="S7" s="136"/>
      <c r="T7" s="136"/>
      <c r="U7" s="136"/>
      <c r="V7" s="136"/>
      <c r="W7" s="136"/>
      <c r="X7" s="136"/>
      <c r="Y7" s="136"/>
      <c r="Z7" s="136"/>
      <c r="AA7" s="136"/>
    </row>
    <row r="8" spans="1:45" ht="10.5" customHeight="1" thickBot="1" x14ac:dyDescent="0.3"/>
    <row r="9" spans="1:45" ht="12" customHeight="1" x14ac:dyDescent="0.25">
      <c r="A9" s="7"/>
      <c r="B9" s="128" t="s">
        <v>40</v>
      </c>
      <c r="C9" s="128"/>
      <c r="D9" s="128"/>
      <c r="E9" s="128"/>
      <c r="F9" s="128"/>
      <c r="G9" s="128"/>
      <c r="H9" s="128"/>
      <c r="I9" s="128"/>
      <c r="J9" s="128"/>
      <c r="K9" s="128"/>
      <c r="L9" s="128"/>
      <c r="M9" s="128"/>
      <c r="N9" s="128"/>
      <c r="O9" s="128"/>
      <c r="P9" s="128"/>
      <c r="Q9" s="128"/>
      <c r="R9" s="104"/>
      <c r="S9" s="105"/>
      <c r="T9" s="105"/>
      <c r="U9" s="105"/>
      <c r="V9" s="105"/>
      <c r="W9" s="105"/>
      <c r="X9" s="105"/>
      <c r="Y9" s="105"/>
      <c r="Z9" s="105"/>
      <c r="AA9" s="106"/>
      <c r="AB9" s="104" t="s">
        <v>90</v>
      </c>
      <c r="AC9" s="105"/>
      <c r="AD9" s="105"/>
      <c r="AE9" s="105"/>
      <c r="AF9" s="105"/>
      <c r="AG9" s="105"/>
      <c r="AH9" s="105"/>
      <c r="AI9" s="105"/>
      <c r="AJ9" s="105"/>
      <c r="AK9" s="106"/>
      <c r="AL9" s="119"/>
      <c r="AM9" s="120"/>
      <c r="AN9" s="120"/>
      <c r="AO9" s="129"/>
      <c r="AP9" s="119" t="s">
        <v>2</v>
      </c>
      <c r="AQ9" s="120"/>
      <c r="AR9" s="120"/>
      <c r="AS9" s="121"/>
    </row>
    <row r="10" spans="1:45" ht="6" customHeight="1" x14ac:dyDescent="0.25">
      <c r="A10" s="8"/>
      <c r="B10" s="100"/>
      <c r="C10" s="100"/>
      <c r="D10" s="100"/>
      <c r="E10" s="100"/>
      <c r="F10" s="100"/>
      <c r="G10" s="100"/>
      <c r="H10" s="100"/>
      <c r="I10" s="100"/>
      <c r="J10" s="100"/>
      <c r="K10" s="100"/>
      <c r="L10" s="100"/>
      <c r="M10" s="100"/>
      <c r="N10" s="100"/>
      <c r="O10" s="100"/>
      <c r="P10" s="100"/>
      <c r="Q10" s="100"/>
      <c r="R10" s="165"/>
      <c r="S10" s="100"/>
      <c r="T10" s="100"/>
      <c r="U10" s="100"/>
      <c r="V10" s="100"/>
      <c r="W10" s="100"/>
      <c r="X10" s="100"/>
      <c r="Y10" s="100"/>
      <c r="Z10" s="100"/>
      <c r="AA10" s="148"/>
      <c r="AB10" s="107"/>
      <c r="AC10" s="108"/>
      <c r="AD10" s="108"/>
      <c r="AE10" s="108"/>
      <c r="AF10" s="108"/>
      <c r="AG10" s="108"/>
      <c r="AH10" s="108"/>
      <c r="AI10" s="108"/>
      <c r="AJ10" s="108"/>
      <c r="AK10" s="109"/>
      <c r="AL10" s="122"/>
      <c r="AM10" s="123"/>
      <c r="AN10" s="123"/>
      <c r="AO10" s="130"/>
      <c r="AP10" s="122"/>
      <c r="AQ10" s="123"/>
      <c r="AR10" s="123"/>
      <c r="AS10" s="124"/>
    </row>
    <row r="11" spans="1:45" ht="12" customHeight="1" x14ac:dyDescent="0.25">
      <c r="A11" s="8"/>
      <c r="B11" s="100" t="s">
        <v>35</v>
      </c>
      <c r="C11" s="100"/>
      <c r="D11" s="100"/>
      <c r="E11" s="100"/>
      <c r="F11" s="100"/>
      <c r="G11" s="100"/>
      <c r="H11" s="100"/>
      <c r="I11" s="100"/>
      <c r="J11" s="100"/>
      <c r="K11" s="100"/>
      <c r="L11" s="100"/>
      <c r="M11" s="100"/>
      <c r="N11" s="100"/>
      <c r="O11" s="100"/>
      <c r="P11" s="100"/>
      <c r="Q11" s="100"/>
      <c r="R11" s="165"/>
      <c r="S11" s="100"/>
      <c r="T11" s="100"/>
      <c r="U11" s="100"/>
      <c r="V11" s="100"/>
      <c r="W11" s="100"/>
      <c r="X11" s="100"/>
      <c r="Y11" s="100"/>
      <c r="Z11" s="100"/>
      <c r="AA11" s="148"/>
      <c r="AB11" s="81" t="s">
        <v>0</v>
      </c>
      <c r="AC11" s="82"/>
      <c r="AD11" s="83"/>
      <c r="AE11" s="81" t="s">
        <v>1</v>
      </c>
      <c r="AF11" s="82"/>
      <c r="AG11" s="83"/>
      <c r="AH11" s="81" t="s">
        <v>9</v>
      </c>
      <c r="AI11" s="82"/>
      <c r="AJ11" s="82"/>
      <c r="AK11" s="83"/>
      <c r="AL11" s="125"/>
      <c r="AM11" s="126"/>
      <c r="AN11" s="126"/>
      <c r="AO11" s="131"/>
      <c r="AP11" s="125"/>
      <c r="AQ11" s="126"/>
      <c r="AR11" s="126"/>
      <c r="AS11" s="127"/>
    </row>
    <row r="12" spans="1:45" ht="15.75" customHeight="1" x14ac:dyDescent="0.25">
      <c r="A12" s="9" t="s">
        <v>36</v>
      </c>
      <c r="B12" s="71" t="str">
        <f>'Tournament Results Data'!B10</f>
        <v xml:space="preserve"> </v>
      </c>
      <c r="C12" s="71"/>
      <c r="D12" s="71"/>
      <c r="E12" s="71"/>
      <c r="F12" s="71"/>
      <c r="G12" s="71"/>
      <c r="H12" s="71">
        <f>'Tournament Results Data'!H10</f>
        <v>0</v>
      </c>
      <c r="I12" s="71"/>
      <c r="J12" s="71"/>
      <c r="K12" s="71"/>
      <c r="L12" s="71"/>
      <c r="M12" s="71"/>
      <c r="N12" s="71"/>
      <c r="O12" s="71"/>
      <c r="P12" s="71"/>
      <c r="Q12" s="71"/>
      <c r="R12" s="165"/>
      <c r="S12" s="100"/>
      <c r="T12" s="100"/>
      <c r="U12" s="100"/>
      <c r="V12" s="100"/>
      <c r="W12" s="100"/>
      <c r="X12" s="100"/>
      <c r="Y12" s="100"/>
      <c r="Z12" s="100"/>
      <c r="AA12" s="148"/>
      <c r="AB12" s="72"/>
      <c r="AC12" s="73"/>
      <c r="AD12" s="74"/>
      <c r="AE12" s="72"/>
      <c r="AF12" s="73"/>
      <c r="AG12" s="74"/>
      <c r="AH12" s="78"/>
      <c r="AI12" s="79"/>
      <c r="AJ12" s="79"/>
      <c r="AK12" s="80"/>
      <c r="AL12" s="81"/>
      <c r="AM12" s="82"/>
      <c r="AN12" s="82"/>
      <c r="AO12" s="83"/>
      <c r="AP12" s="95"/>
      <c r="AQ12" s="96"/>
      <c r="AR12" s="96"/>
      <c r="AS12" s="118"/>
    </row>
    <row r="13" spans="1:45" ht="15.75" customHeight="1" x14ac:dyDescent="0.25">
      <c r="A13" s="9" t="s">
        <v>37</v>
      </c>
      <c r="B13" s="71">
        <f>'Tournament Results Data'!B11</f>
        <v>0</v>
      </c>
      <c r="C13" s="71"/>
      <c r="D13" s="71"/>
      <c r="E13" s="71"/>
      <c r="F13" s="71"/>
      <c r="G13" s="71"/>
      <c r="H13" s="71">
        <f>'Tournament Results Data'!H11</f>
        <v>0</v>
      </c>
      <c r="I13" s="71"/>
      <c r="J13" s="71"/>
      <c r="K13" s="71"/>
      <c r="L13" s="71"/>
      <c r="M13" s="71"/>
      <c r="N13" s="71"/>
      <c r="O13" s="71"/>
      <c r="P13" s="71"/>
      <c r="Q13" s="71"/>
      <c r="R13" s="165"/>
      <c r="S13" s="100"/>
      <c r="T13" s="100"/>
      <c r="U13" s="100"/>
      <c r="V13" s="100"/>
      <c r="W13" s="100"/>
      <c r="X13" s="100"/>
      <c r="Y13" s="100"/>
      <c r="Z13" s="100"/>
      <c r="AA13" s="148"/>
      <c r="AB13" s="72"/>
      <c r="AC13" s="73"/>
      <c r="AD13" s="74"/>
      <c r="AE13" s="72"/>
      <c r="AF13" s="73"/>
      <c r="AG13" s="74"/>
      <c r="AH13" s="78"/>
      <c r="AI13" s="79"/>
      <c r="AJ13" s="79"/>
      <c r="AK13" s="80"/>
      <c r="AL13" s="81"/>
      <c r="AM13" s="82"/>
      <c r="AN13" s="82"/>
      <c r="AO13" s="83"/>
      <c r="AP13" s="95"/>
      <c r="AQ13" s="96"/>
      <c r="AR13" s="96"/>
      <c r="AS13" s="118"/>
    </row>
    <row r="14" spans="1:45" ht="15.75" customHeight="1" x14ac:dyDescent="0.25">
      <c r="A14" s="9" t="s">
        <v>38</v>
      </c>
      <c r="B14" s="71">
        <f>'Tournament Results Data'!B12</f>
        <v>0</v>
      </c>
      <c r="C14" s="71"/>
      <c r="D14" s="71"/>
      <c r="E14" s="71"/>
      <c r="F14" s="71"/>
      <c r="G14" s="71"/>
      <c r="H14" s="71">
        <f>'Tournament Results Data'!H12</f>
        <v>0</v>
      </c>
      <c r="I14" s="71"/>
      <c r="J14" s="71"/>
      <c r="K14" s="71"/>
      <c r="L14" s="71"/>
      <c r="M14" s="71"/>
      <c r="N14" s="71"/>
      <c r="O14" s="71"/>
      <c r="P14" s="71"/>
      <c r="Q14" s="71"/>
      <c r="R14" s="165"/>
      <c r="S14" s="100"/>
      <c r="T14" s="100"/>
      <c r="U14" s="100"/>
      <c r="V14" s="100"/>
      <c r="W14" s="100"/>
      <c r="X14" s="100"/>
      <c r="Y14" s="100"/>
      <c r="Z14" s="100"/>
      <c r="AA14" s="148"/>
      <c r="AB14" s="72"/>
      <c r="AC14" s="73"/>
      <c r="AD14" s="74"/>
      <c r="AE14" s="72"/>
      <c r="AF14" s="73"/>
      <c r="AG14" s="74"/>
      <c r="AH14" s="78"/>
      <c r="AI14" s="79"/>
      <c r="AJ14" s="79"/>
      <c r="AK14" s="80"/>
      <c r="AL14" s="81"/>
      <c r="AM14" s="82"/>
      <c r="AN14" s="82"/>
      <c r="AO14" s="83"/>
      <c r="AP14" s="95"/>
      <c r="AQ14" s="96"/>
      <c r="AR14" s="96"/>
      <c r="AS14" s="118"/>
    </row>
    <row r="15" spans="1:45" ht="15.75" customHeight="1" x14ac:dyDescent="0.25">
      <c r="A15" s="9" t="s">
        <v>39</v>
      </c>
      <c r="B15" s="71">
        <f>'Tournament Results Data'!B13</f>
        <v>0</v>
      </c>
      <c r="C15" s="71"/>
      <c r="D15" s="71"/>
      <c r="E15" s="71"/>
      <c r="F15" s="71"/>
      <c r="G15" s="71"/>
      <c r="H15" s="71">
        <f>'Tournament Results Data'!H13</f>
        <v>0</v>
      </c>
      <c r="I15" s="71"/>
      <c r="J15" s="71"/>
      <c r="K15" s="71"/>
      <c r="L15" s="71"/>
      <c r="M15" s="71"/>
      <c r="N15" s="71"/>
      <c r="O15" s="71"/>
      <c r="P15" s="71"/>
      <c r="Q15" s="71"/>
      <c r="R15" s="165"/>
      <c r="S15" s="100"/>
      <c r="T15" s="100"/>
      <c r="U15" s="100"/>
      <c r="V15" s="100"/>
      <c r="W15" s="100"/>
      <c r="X15" s="100"/>
      <c r="Y15" s="100"/>
      <c r="Z15" s="100"/>
      <c r="AA15" s="148"/>
      <c r="AB15" s="72"/>
      <c r="AC15" s="73"/>
      <c r="AD15" s="74"/>
      <c r="AE15" s="72"/>
      <c r="AF15" s="73"/>
      <c r="AG15" s="74"/>
      <c r="AH15" s="78"/>
      <c r="AI15" s="79"/>
      <c r="AJ15" s="79"/>
      <c r="AK15" s="80"/>
      <c r="AL15" s="81"/>
      <c r="AM15" s="82"/>
      <c r="AN15" s="82"/>
      <c r="AO15" s="83"/>
      <c r="AP15" s="95"/>
      <c r="AQ15" s="96"/>
      <c r="AR15" s="96"/>
      <c r="AS15" s="118"/>
    </row>
    <row r="16" spans="1:45" ht="15.75" customHeight="1" x14ac:dyDescent="0.25">
      <c r="A16" s="9" t="s">
        <v>59</v>
      </c>
      <c r="B16" s="71">
        <f>'Tournament Results Data'!B14</f>
        <v>0</v>
      </c>
      <c r="C16" s="71"/>
      <c r="D16" s="71"/>
      <c r="E16" s="71"/>
      <c r="F16" s="71"/>
      <c r="G16" s="71"/>
      <c r="H16" s="71">
        <f>'Tournament Results Data'!H14</f>
        <v>0</v>
      </c>
      <c r="I16" s="71"/>
      <c r="J16" s="71"/>
      <c r="K16" s="71"/>
      <c r="L16" s="71"/>
      <c r="M16" s="71"/>
      <c r="N16" s="71"/>
      <c r="O16" s="71"/>
      <c r="P16" s="71"/>
      <c r="Q16" s="71"/>
      <c r="R16" s="107"/>
      <c r="S16" s="108"/>
      <c r="T16" s="108"/>
      <c r="U16" s="108"/>
      <c r="V16" s="108"/>
      <c r="W16" s="108"/>
      <c r="X16" s="108"/>
      <c r="Y16" s="108"/>
      <c r="Z16" s="108"/>
      <c r="AA16" s="109"/>
      <c r="AB16" s="72"/>
      <c r="AC16" s="73"/>
      <c r="AD16" s="74"/>
      <c r="AE16" s="72"/>
      <c r="AF16" s="73"/>
      <c r="AG16" s="74"/>
      <c r="AH16" s="78"/>
      <c r="AI16" s="79"/>
      <c r="AJ16" s="79"/>
      <c r="AK16" s="80"/>
      <c r="AL16" s="81"/>
      <c r="AM16" s="82"/>
      <c r="AN16" s="82"/>
      <c r="AO16" s="83"/>
      <c r="AP16" s="95"/>
      <c r="AQ16" s="96"/>
      <c r="AR16" s="96"/>
      <c r="AS16" s="118"/>
    </row>
    <row r="17" spans="1:47" x14ac:dyDescent="0.25">
      <c r="A17" s="8"/>
      <c r="B17" s="107"/>
      <c r="C17" s="109"/>
      <c r="D17" s="115"/>
      <c r="E17" s="116"/>
      <c r="F17" s="116"/>
      <c r="G17" s="116"/>
      <c r="H17" s="116"/>
      <c r="I17" s="116"/>
      <c r="J17" s="117"/>
      <c r="K17" s="115"/>
      <c r="L17" s="116"/>
      <c r="M17" s="116"/>
      <c r="N17" s="116"/>
      <c r="O17" s="116"/>
      <c r="P17" s="116"/>
      <c r="Q17" s="117"/>
      <c r="R17" s="115"/>
      <c r="S17" s="116"/>
      <c r="T17" s="116"/>
      <c r="U17" s="116"/>
      <c r="V17" s="116"/>
      <c r="W17" s="116"/>
      <c r="X17" s="117"/>
      <c r="Y17" s="115"/>
      <c r="Z17" s="116"/>
      <c r="AA17" s="116"/>
      <c r="AB17" s="116"/>
      <c r="AC17" s="116"/>
      <c r="AD17" s="116"/>
      <c r="AE17" s="117"/>
      <c r="AF17" s="115"/>
      <c r="AG17" s="116"/>
      <c r="AH17" s="116"/>
      <c r="AI17" s="116"/>
      <c r="AJ17" s="116"/>
      <c r="AK17" s="116"/>
      <c r="AL17" s="117"/>
      <c r="AM17" s="98"/>
      <c r="AN17" s="98"/>
      <c r="AO17" s="98"/>
      <c r="AP17" s="98"/>
      <c r="AQ17" s="98"/>
      <c r="AR17" s="98"/>
      <c r="AS17" s="99"/>
      <c r="AU17" s="25"/>
    </row>
    <row r="18" spans="1:47" ht="14.1" customHeight="1" x14ac:dyDescent="0.25">
      <c r="A18" s="8"/>
      <c r="B18" s="81" t="s">
        <v>3</v>
      </c>
      <c r="C18" s="83"/>
      <c r="D18" s="95" t="s">
        <v>30</v>
      </c>
      <c r="E18" s="96"/>
      <c r="F18" s="96"/>
      <c r="G18" s="96"/>
      <c r="H18" s="96"/>
      <c r="I18" s="96"/>
      <c r="J18" s="97"/>
      <c r="K18" s="95" t="s">
        <v>31</v>
      </c>
      <c r="L18" s="96"/>
      <c r="M18" s="96"/>
      <c r="N18" s="96"/>
      <c r="O18" s="96"/>
      <c r="P18" s="96"/>
      <c r="Q18" s="97"/>
      <c r="R18" s="81" t="s">
        <v>5</v>
      </c>
      <c r="S18" s="82"/>
      <c r="T18" s="82"/>
      <c r="U18" s="82"/>
      <c r="V18" s="82"/>
      <c r="W18" s="82"/>
      <c r="X18" s="83"/>
      <c r="Y18" s="81" t="s">
        <v>5</v>
      </c>
      <c r="Z18" s="82"/>
      <c r="AA18" s="82"/>
      <c r="AB18" s="82"/>
      <c r="AC18" s="82"/>
      <c r="AD18" s="82"/>
      <c r="AE18" s="83"/>
      <c r="AF18" s="81" t="s">
        <v>5</v>
      </c>
      <c r="AG18" s="82"/>
      <c r="AH18" s="82"/>
      <c r="AI18" s="82"/>
      <c r="AJ18" s="82"/>
      <c r="AK18" s="82"/>
      <c r="AL18" s="83"/>
      <c r="AM18" s="100"/>
      <c r="AN18" s="100"/>
      <c r="AO18" s="100"/>
      <c r="AP18" s="100"/>
      <c r="AQ18" s="100"/>
      <c r="AR18" s="100"/>
      <c r="AS18" s="101"/>
      <c r="AU18" s="25"/>
    </row>
    <row r="19" spans="1:47" ht="14.1" customHeight="1" x14ac:dyDescent="0.25">
      <c r="A19" s="8"/>
      <c r="B19" s="81" t="s">
        <v>8</v>
      </c>
      <c r="C19" s="83"/>
      <c r="D19" s="81" t="s">
        <v>24</v>
      </c>
      <c r="E19" s="82"/>
      <c r="F19" s="82"/>
      <c r="G19" s="82"/>
      <c r="H19" s="82"/>
      <c r="I19" s="82"/>
      <c r="J19" s="83"/>
      <c r="K19" s="81" t="s">
        <v>25</v>
      </c>
      <c r="L19" s="82"/>
      <c r="M19" s="82"/>
      <c r="N19" s="82"/>
      <c r="O19" s="82"/>
      <c r="P19" s="82"/>
      <c r="Q19" s="83"/>
      <c r="R19" s="81" t="s">
        <v>26</v>
      </c>
      <c r="S19" s="82"/>
      <c r="T19" s="82"/>
      <c r="U19" s="82"/>
      <c r="V19" s="82"/>
      <c r="W19" s="82"/>
      <c r="X19" s="83"/>
      <c r="Y19" s="81" t="s">
        <v>27</v>
      </c>
      <c r="Z19" s="82"/>
      <c r="AA19" s="82"/>
      <c r="AB19" s="82"/>
      <c r="AC19" s="82"/>
      <c r="AD19" s="82"/>
      <c r="AE19" s="83"/>
      <c r="AF19" s="81" t="s">
        <v>28</v>
      </c>
      <c r="AG19" s="82"/>
      <c r="AH19" s="82"/>
      <c r="AI19" s="82"/>
      <c r="AJ19" s="82"/>
      <c r="AK19" s="82"/>
      <c r="AL19" s="83"/>
      <c r="AM19" s="100"/>
      <c r="AN19" s="100"/>
      <c r="AO19" s="100"/>
      <c r="AP19" s="100"/>
      <c r="AQ19" s="100"/>
      <c r="AR19" s="100"/>
      <c r="AS19" s="101"/>
    </row>
    <row r="20" spans="1:47" ht="14.1" customHeight="1" x14ac:dyDescent="0.25">
      <c r="A20" s="8"/>
      <c r="B20" s="81" t="s">
        <v>21</v>
      </c>
      <c r="C20" s="83"/>
      <c r="D20" s="81" t="s">
        <v>4</v>
      </c>
      <c r="E20" s="82"/>
      <c r="F20" s="82"/>
      <c r="G20" s="82"/>
      <c r="H20" s="82"/>
      <c r="I20" s="82"/>
      <c r="J20" s="83"/>
      <c r="K20" s="81" t="s">
        <v>52</v>
      </c>
      <c r="L20" s="82"/>
      <c r="M20" s="82"/>
      <c r="N20" s="82"/>
      <c r="O20" s="82"/>
      <c r="P20" s="82"/>
      <c r="Q20" s="83"/>
      <c r="R20" s="81" t="s">
        <v>53</v>
      </c>
      <c r="S20" s="82"/>
      <c r="T20" s="82"/>
      <c r="U20" s="82"/>
      <c r="V20" s="82"/>
      <c r="W20" s="82"/>
      <c r="X20" s="83"/>
      <c r="Y20" s="81" t="s">
        <v>6</v>
      </c>
      <c r="Z20" s="82"/>
      <c r="AA20" s="82"/>
      <c r="AB20" s="82"/>
      <c r="AC20" s="82"/>
      <c r="AD20" s="82"/>
      <c r="AE20" s="83"/>
      <c r="AF20" s="81" t="s">
        <v>54</v>
      </c>
      <c r="AG20" s="82"/>
      <c r="AH20" s="82"/>
      <c r="AI20" s="82"/>
      <c r="AJ20" s="82"/>
      <c r="AK20" s="82"/>
      <c r="AL20" s="83"/>
      <c r="AM20" s="100"/>
      <c r="AN20" s="100"/>
      <c r="AO20" s="100"/>
      <c r="AP20" s="100"/>
      <c r="AQ20" s="100"/>
      <c r="AR20" s="100"/>
      <c r="AS20" s="101"/>
    </row>
    <row r="21" spans="1:47" ht="18" customHeight="1" x14ac:dyDescent="0.25">
      <c r="A21" s="8"/>
      <c r="B21" s="81" t="s">
        <v>87</v>
      </c>
      <c r="C21" s="83"/>
      <c r="D21" s="86"/>
      <c r="E21" s="87"/>
      <c r="F21" s="87"/>
      <c r="G21" s="58" t="s">
        <v>11</v>
      </c>
      <c r="H21" s="84"/>
      <c r="I21" s="84"/>
      <c r="J21" s="85"/>
      <c r="K21" s="86"/>
      <c r="L21" s="87"/>
      <c r="M21" s="87"/>
      <c r="N21" s="58" t="s">
        <v>11</v>
      </c>
      <c r="O21" s="84"/>
      <c r="P21" s="84"/>
      <c r="Q21" s="85"/>
      <c r="R21" s="86"/>
      <c r="S21" s="87"/>
      <c r="T21" s="87"/>
      <c r="U21" s="58" t="s">
        <v>11</v>
      </c>
      <c r="V21" s="84"/>
      <c r="W21" s="84"/>
      <c r="X21" s="85"/>
      <c r="Y21" s="86"/>
      <c r="Z21" s="87"/>
      <c r="AA21" s="87"/>
      <c r="AB21" s="58" t="s">
        <v>11</v>
      </c>
      <c r="AC21" s="84"/>
      <c r="AD21" s="84"/>
      <c r="AE21" s="85"/>
      <c r="AF21" s="86"/>
      <c r="AG21" s="87"/>
      <c r="AH21" s="87"/>
      <c r="AI21" s="58" t="s">
        <v>11</v>
      </c>
      <c r="AJ21" s="84"/>
      <c r="AK21" s="84"/>
      <c r="AL21" s="85"/>
      <c r="AM21" s="100"/>
      <c r="AN21" s="100"/>
      <c r="AO21" s="100"/>
      <c r="AP21" s="100"/>
      <c r="AQ21" s="100"/>
      <c r="AR21" s="100"/>
      <c r="AS21" s="101"/>
    </row>
    <row r="22" spans="1:47" ht="18" customHeight="1" thickBot="1" x14ac:dyDescent="0.3">
      <c r="A22" s="8"/>
      <c r="B22" s="110" t="s">
        <v>88</v>
      </c>
      <c r="C22" s="111"/>
      <c r="D22" s="90"/>
      <c r="E22" s="91"/>
      <c r="F22" s="91"/>
      <c r="G22" s="57" t="s">
        <v>11</v>
      </c>
      <c r="H22" s="88"/>
      <c r="I22" s="88"/>
      <c r="J22" s="89"/>
      <c r="K22" s="90"/>
      <c r="L22" s="91"/>
      <c r="M22" s="91"/>
      <c r="N22" s="57" t="s">
        <v>11</v>
      </c>
      <c r="O22" s="88"/>
      <c r="P22" s="88"/>
      <c r="Q22" s="89"/>
      <c r="R22" s="90"/>
      <c r="S22" s="91"/>
      <c r="T22" s="91"/>
      <c r="U22" s="57" t="s">
        <v>11</v>
      </c>
      <c r="V22" s="88"/>
      <c r="W22" s="88"/>
      <c r="X22" s="89"/>
      <c r="Y22" s="90"/>
      <c r="Z22" s="91"/>
      <c r="AA22" s="91"/>
      <c r="AB22" s="57" t="s">
        <v>11</v>
      </c>
      <c r="AC22" s="88"/>
      <c r="AD22" s="88"/>
      <c r="AE22" s="89"/>
      <c r="AF22" s="90"/>
      <c r="AG22" s="91"/>
      <c r="AH22" s="91"/>
      <c r="AI22" s="57" t="s">
        <v>11</v>
      </c>
      <c r="AJ22" s="88"/>
      <c r="AK22" s="88"/>
      <c r="AL22" s="89"/>
      <c r="AM22" s="100"/>
      <c r="AN22" s="100"/>
      <c r="AO22" s="100"/>
      <c r="AP22" s="100"/>
      <c r="AQ22" s="100"/>
      <c r="AR22" s="100"/>
      <c r="AS22" s="101"/>
    </row>
    <row r="23" spans="1:47" ht="18" customHeight="1" x14ac:dyDescent="0.25">
      <c r="A23" s="8"/>
      <c r="B23" s="107"/>
      <c r="C23" s="109"/>
      <c r="D23" s="115"/>
      <c r="E23" s="116"/>
      <c r="F23" s="116"/>
      <c r="G23" s="116"/>
      <c r="H23" s="116"/>
      <c r="I23" s="116"/>
      <c r="J23" s="117"/>
      <c r="K23" s="115"/>
      <c r="L23" s="116"/>
      <c r="M23" s="116"/>
      <c r="N23" s="116"/>
      <c r="O23" s="116"/>
      <c r="P23" s="116"/>
      <c r="Q23" s="117"/>
      <c r="R23" s="115"/>
      <c r="S23" s="116"/>
      <c r="T23" s="116"/>
      <c r="U23" s="116"/>
      <c r="V23" s="116"/>
      <c r="W23" s="116"/>
      <c r="X23" s="117"/>
      <c r="Y23" s="115"/>
      <c r="Z23" s="116"/>
      <c r="AA23" s="116"/>
      <c r="AB23" s="116"/>
      <c r="AC23" s="116"/>
      <c r="AD23" s="116"/>
      <c r="AE23" s="117"/>
      <c r="AF23" s="115"/>
      <c r="AG23" s="116"/>
      <c r="AH23" s="116"/>
      <c r="AI23" s="116"/>
      <c r="AJ23" s="116"/>
      <c r="AK23" s="116"/>
      <c r="AL23" s="117"/>
      <c r="AM23" s="100"/>
      <c r="AN23" s="100"/>
      <c r="AO23" s="100"/>
      <c r="AP23" s="100"/>
      <c r="AQ23" s="100"/>
      <c r="AR23" s="100"/>
      <c r="AS23" s="101"/>
    </row>
    <row r="24" spans="1:47" ht="14.1" customHeight="1" x14ac:dyDescent="0.25">
      <c r="A24" s="8"/>
      <c r="B24" s="81" t="s">
        <v>3</v>
      </c>
      <c r="C24" s="83"/>
      <c r="D24" s="81" t="s">
        <v>5</v>
      </c>
      <c r="E24" s="82"/>
      <c r="F24" s="82"/>
      <c r="G24" s="82"/>
      <c r="H24" s="82"/>
      <c r="I24" s="82"/>
      <c r="J24" s="83"/>
      <c r="K24" s="81" t="s">
        <v>5</v>
      </c>
      <c r="L24" s="82"/>
      <c r="M24" s="82"/>
      <c r="N24" s="82"/>
      <c r="O24" s="82"/>
      <c r="P24" s="82"/>
      <c r="Q24" s="83"/>
      <c r="R24" s="81" t="s">
        <v>5</v>
      </c>
      <c r="S24" s="82"/>
      <c r="T24" s="82"/>
      <c r="U24" s="82"/>
      <c r="V24" s="82"/>
      <c r="W24" s="82"/>
      <c r="X24" s="83"/>
      <c r="Y24" s="81" t="s">
        <v>5</v>
      </c>
      <c r="Z24" s="82"/>
      <c r="AA24" s="82"/>
      <c r="AB24" s="82"/>
      <c r="AC24" s="82"/>
      <c r="AD24" s="82"/>
      <c r="AE24" s="83"/>
      <c r="AF24" s="81" t="s">
        <v>5</v>
      </c>
      <c r="AG24" s="82"/>
      <c r="AH24" s="82"/>
      <c r="AI24" s="82"/>
      <c r="AJ24" s="82"/>
      <c r="AK24" s="82"/>
      <c r="AL24" s="83"/>
      <c r="AM24" s="100"/>
      <c r="AN24" s="100"/>
      <c r="AO24" s="100"/>
      <c r="AP24" s="100"/>
      <c r="AQ24" s="100"/>
      <c r="AR24" s="100"/>
      <c r="AS24" s="101"/>
    </row>
    <row r="25" spans="1:47" ht="14.1" customHeight="1" x14ac:dyDescent="0.25">
      <c r="A25" s="8"/>
      <c r="B25" s="81" t="s">
        <v>8</v>
      </c>
      <c r="C25" s="83"/>
      <c r="D25" s="81" t="s">
        <v>29</v>
      </c>
      <c r="E25" s="82"/>
      <c r="F25" s="82"/>
      <c r="G25" s="82"/>
      <c r="H25" s="82"/>
      <c r="I25" s="82"/>
      <c r="J25" s="83"/>
      <c r="K25" s="81" t="s">
        <v>34</v>
      </c>
      <c r="L25" s="82"/>
      <c r="M25" s="82"/>
      <c r="N25" s="82"/>
      <c r="O25" s="82"/>
      <c r="P25" s="82"/>
      <c r="Q25" s="83"/>
      <c r="R25" s="81" t="s">
        <v>13</v>
      </c>
      <c r="S25" s="82"/>
      <c r="T25" s="82"/>
      <c r="U25" s="82"/>
      <c r="V25" s="82"/>
      <c r="W25" s="82"/>
      <c r="X25" s="83"/>
      <c r="Y25" s="81" t="s">
        <v>47</v>
      </c>
      <c r="Z25" s="82"/>
      <c r="AA25" s="82"/>
      <c r="AB25" s="82"/>
      <c r="AC25" s="82"/>
      <c r="AD25" s="82"/>
      <c r="AE25" s="83"/>
      <c r="AF25" s="81" t="s">
        <v>12</v>
      </c>
      <c r="AG25" s="82"/>
      <c r="AH25" s="82"/>
      <c r="AI25" s="82"/>
      <c r="AJ25" s="82"/>
      <c r="AK25" s="82"/>
      <c r="AL25" s="83"/>
      <c r="AM25" s="100"/>
      <c r="AN25" s="100"/>
      <c r="AO25" s="100"/>
      <c r="AP25" s="100"/>
      <c r="AQ25" s="100"/>
      <c r="AR25" s="100"/>
      <c r="AS25" s="101"/>
    </row>
    <row r="26" spans="1:47" ht="14.1" customHeight="1" x14ac:dyDescent="0.25">
      <c r="A26" s="8"/>
      <c r="B26" s="81" t="s">
        <v>21</v>
      </c>
      <c r="C26" s="83"/>
      <c r="D26" s="81" t="s">
        <v>7</v>
      </c>
      <c r="E26" s="82"/>
      <c r="F26" s="82"/>
      <c r="G26" s="82"/>
      <c r="H26" s="82"/>
      <c r="I26" s="82"/>
      <c r="J26" s="83"/>
      <c r="K26" s="81" t="s">
        <v>55</v>
      </c>
      <c r="L26" s="82"/>
      <c r="M26" s="82"/>
      <c r="N26" s="82"/>
      <c r="O26" s="82"/>
      <c r="P26" s="82"/>
      <c r="Q26" s="83"/>
      <c r="R26" s="81" t="s">
        <v>56</v>
      </c>
      <c r="S26" s="82"/>
      <c r="T26" s="82"/>
      <c r="U26" s="82"/>
      <c r="V26" s="82"/>
      <c r="W26" s="82"/>
      <c r="X26" s="83"/>
      <c r="Y26" s="81" t="s">
        <v>57</v>
      </c>
      <c r="Z26" s="82"/>
      <c r="AA26" s="82"/>
      <c r="AB26" s="82"/>
      <c r="AC26" s="82"/>
      <c r="AD26" s="82"/>
      <c r="AE26" s="83"/>
      <c r="AF26" s="81" t="s">
        <v>58</v>
      </c>
      <c r="AG26" s="82"/>
      <c r="AH26" s="82"/>
      <c r="AI26" s="82"/>
      <c r="AJ26" s="82"/>
      <c r="AK26" s="82"/>
      <c r="AL26" s="83"/>
      <c r="AM26" s="100"/>
      <c r="AN26" s="100"/>
      <c r="AO26" s="100"/>
      <c r="AP26" s="100"/>
      <c r="AQ26" s="100"/>
      <c r="AR26" s="100"/>
      <c r="AS26" s="101"/>
    </row>
    <row r="27" spans="1:47" ht="18" customHeight="1" x14ac:dyDescent="0.25">
      <c r="A27" s="8"/>
      <c r="B27" s="81" t="s">
        <v>87</v>
      </c>
      <c r="C27" s="83"/>
      <c r="D27" s="86"/>
      <c r="E27" s="87"/>
      <c r="F27" s="87"/>
      <c r="G27" s="58" t="s">
        <v>11</v>
      </c>
      <c r="H27" s="84"/>
      <c r="I27" s="84"/>
      <c r="J27" s="85"/>
      <c r="K27" s="86"/>
      <c r="L27" s="87"/>
      <c r="M27" s="87"/>
      <c r="N27" s="58" t="s">
        <v>11</v>
      </c>
      <c r="O27" s="84"/>
      <c r="P27" s="84"/>
      <c r="Q27" s="85"/>
      <c r="R27" s="86"/>
      <c r="S27" s="87"/>
      <c r="T27" s="87"/>
      <c r="U27" s="58" t="s">
        <v>11</v>
      </c>
      <c r="V27" s="84"/>
      <c r="W27" s="84"/>
      <c r="X27" s="85"/>
      <c r="Y27" s="86"/>
      <c r="Z27" s="87"/>
      <c r="AA27" s="87"/>
      <c r="AB27" s="58" t="s">
        <v>11</v>
      </c>
      <c r="AC27" s="84"/>
      <c r="AD27" s="84"/>
      <c r="AE27" s="85"/>
      <c r="AF27" s="86"/>
      <c r="AG27" s="87"/>
      <c r="AH27" s="87"/>
      <c r="AI27" s="58" t="s">
        <v>11</v>
      </c>
      <c r="AJ27" s="84"/>
      <c r="AK27" s="84"/>
      <c r="AL27" s="85"/>
      <c r="AM27" s="100"/>
      <c r="AN27" s="100"/>
      <c r="AO27" s="100"/>
      <c r="AP27" s="100"/>
      <c r="AQ27" s="100"/>
      <c r="AR27" s="100"/>
      <c r="AS27" s="101"/>
    </row>
    <row r="28" spans="1:47" ht="18" customHeight="1" thickBot="1" x14ac:dyDescent="0.3">
      <c r="A28" s="10"/>
      <c r="B28" s="110" t="s">
        <v>88</v>
      </c>
      <c r="C28" s="111"/>
      <c r="D28" s="90"/>
      <c r="E28" s="91"/>
      <c r="F28" s="91"/>
      <c r="G28" s="57" t="s">
        <v>11</v>
      </c>
      <c r="H28" s="88"/>
      <c r="I28" s="88"/>
      <c r="J28" s="89"/>
      <c r="K28" s="90"/>
      <c r="L28" s="91"/>
      <c r="M28" s="91"/>
      <c r="N28" s="57" t="s">
        <v>11</v>
      </c>
      <c r="O28" s="88"/>
      <c r="P28" s="88"/>
      <c r="Q28" s="89"/>
      <c r="R28" s="90"/>
      <c r="S28" s="91"/>
      <c r="T28" s="91"/>
      <c r="U28" s="57" t="s">
        <v>11</v>
      </c>
      <c r="V28" s="88"/>
      <c r="W28" s="88"/>
      <c r="X28" s="89"/>
      <c r="Y28" s="90"/>
      <c r="Z28" s="91"/>
      <c r="AA28" s="91"/>
      <c r="AB28" s="57" t="s">
        <v>11</v>
      </c>
      <c r="AC28" s="88"/>
      <c r="AD28" s="88"/>
      <c r="AE28" s="89"/>
      <c r="AF28" s="90"/>
      <c r="AG28" s="91"/>
      <c r="AH28" s="91"/>
      <c r="AI28" s="57" t="s">
        <v>11</v>
      </c>
      <c r="AJ28" s="88"/>
      <c r="AK28" s="88"/>
      <c r="AL28" s="89"/>
      <c r="AM28" s="102"/>
      <c r="AN28" s="102"/>
      <c r="AO28" s="102"/>
      <c r="AP28" s="102"/>
      <c r="AQ28" s="102"/>
      <c r="AR28" s="102"/>
      <c r="AS28" s="103"/>
    </row>
    <row r="29" spans="1:47" ht="18" customHeight="1" x14ac:dyDescent="0.25">
      <c r="A29" s="2"/>
      <c r="B29" s="2"/>
      <c r="C29" s="2"/>
      <c r="D29" s="63"/>
      <c r="E29" s="63"/>
      <c r="F29" s="63"/>
      <c r="G29" s="64"/>
      <c r="H29" s="65"/>
      <c r="I29" s="65"/>
      <c r="J29" s="65"/>
      <c r="K29" s="63"/>
      <c r="L29" s="63"/>
      <c r="M29" s="63"/>
      <c r="N29" s="64"/>
      <c r="O29" s="65"/>
      <c r="P29" s="65"/>
      <c r="Q29" s="65"/>
      <c r="R29" s="63"/>
      <c r="S29" s="63"/>
      <c r="T29" s="63"/>
      <c r="U29" s="64"/>
      <c r="V29" s="65"/>
      <c r="W29" s="65"/>
      <c r="X29" s="65"/>
      <c r="Y29" s="63"/>
      <c r="Z29" s="63"/>
      <c r="AA29" s="63"/>
      <c r="AB29" s="64"/>
      <c r="AC29" s="65"/>
      <c r="AD29" s="65"/>
      <c r="AE29" s="65"/>
      <c r="AF29" s="63"/>
      <c r="AG29" s="63"/>
      <c r="AH29" s="63"/>
      <c r="AI29" s="64"/>
      <c r="AJ29" s="65"/>
      <c r="AK29" s="65"/>
      <c r="AL29" s="65"/>
      <c r="AM29" s="2"/>
      <c r="AN29" s="2"/>
      <c r="AO29" s="2"/>
      <c r="AP29" s="2"/>
      <c r="AQ29" s="2"/>
      <c r="AR29" s="2"/>
      <c r="AS29" s="2"/>
    </row>
    <row r="30" spans="1:47" x14ac:dyDescent="0.25">
      <c r="B30" s="6" t="str">
        <f>'Tournament Results Data'!$B$1</f>
        <v xml:space="preserve">Tournament:  </v>
      </c>
      <c r="C30" s="136">
        <f>'Tournament Results Data'!$C$1</f>
        <v>0</v>
      </c>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c r="AC30"/>
      <c r="AD30"/>
      <c r="AE30"/>
      <c r="AF30"/>
      <c r="AG30"/>
      <c r="AH30"/>
      <c r="AI30"/>
      <c r="AJ30"/>
      <c r="AK30"/>
      <c r="AL30"/>
      <c r="AM30"/>
      <c r="AN30"/>
      <c r="AO30"/>
      <c r="AP30"/>
      <c r="AQ30"/>
      <c r="AR30"/>
      <c r="AS30"/>
    </row>
    <row r="32" spans="1:47" x14ac:dyDescent="0.25">
      <c r="A32" s="151" t="str">
        <f>'Tournament Results Data'!$A$3</f>
        <v xml:space="preserve">Date:  </v>
      </c>
      <c r="B32" s="151"/>
      <c r="C32" s="152">
        <f>'Tournament Results Data'!$C$3</f>
        <v>0</v>
      </c>
      <c r="D32" s="152"/>
      <c r="E32" s="152"/>
    </row>
    <row r="34" spans="1:45" x14ac:dyDescent="0.25">
      <c r="B34" s="6" t="str">
        <f>'Tournament Results Data'!$B$5</f>
        <v xml:space="preserve">Site:  </v>
      </c>
      <c r="C34" s="136">
        <f>'Tournament Results Data'!$C$5</f>
        <v>0</v>
      </c>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row>
    <row r="36" spans="1:45" ht="13.8" thickBot="1" x14ac:dyDescent="0.3"/>
    <row r="37" spans="1:45" x14ac:dyDescent="0.25">
      <c r="A37" s="7"/>
      <c r="B37" s="105" t="str">
        <f>'Tournament Results Data'!$B$31</f>
        <v>Pool A</v>
      </c>
      <c r="C37" s="105"/>
      <c r="D37" s="105"/>
      <c r="E37" s="105"/>
      <c r="F37" s="105"/>
      <c r="G37" s="105"/>
      <c r="H37" s="105"/>
      <c r="I37" s="105"/>
      <c r="J37" s="105"/>
      <c r="K37" s="105"/>
      <c r="L37" s="105"/>
      <c r="M37" s="105"/>
      <c r="N37" s="105"/>
      <c r="O37" s="105"/>
      <c r="P37" s="105"/>
      <c r="Q37" s="106"/>
      <c r="R37" s="104" t="s">
        <v>82</v>
      </c>
      <c r="S37" s="105"/>
      <c r="T37" s="105"/>
      <c r="U37" s="105"/>
      <c r="V37" s="105"/>
      <c r="W37" s="105"/>
      <c r="X37" s="105"/>
      <c r="Y37" s="105"/>
      <c r="Z37" s="105"/>
      <c r="AA37" s="106"/>
      <c r="AB37" s="104" t="s">
        <v>10</v>
      </c>
      <c r="AC37" s="105"/>
      <c r="AD37" s="105"/>
      <c r="AE37" s="105"/>
      <c r="AF37" s="105"/>
      <c r="AG37" s="105"/>
      <c r="AH37" s="105"/>
      <c r="AI37" s="105"/>
      <c r="AJ37" s="105"/>
      <c r="AK37" s="106"/>
      <c r="AL37" s="119" t="s">
        <v>81</v>
      </c>
      <c r="AM37" s="120"/>
      <c r="AN37" s="120"/>
      <c r="AO37" s="129"/>
      <c r="AP37" s="119" t="s">
        <v>2</v>
      </c>
      <c r="AQ37" s="120"/>
      <c r="AR37" s="120"/>
      <c r="AS37" s="121"/>
    </row>
    <row r="38" spans="1:45" ht="6" customHeight="1" x14ac:dyDescent="0.25">
      <c r="A38" s="8"/>
      <c r="B38" s="100"/>
      <c r="C38" s="100"/>
      <c r="D38" s="100"/>
      <c r="E38" s="100"/>
      <c r="F38" s="100"/>
      <c r="G38" s="100"/>
      <c r="H38" s="100"/>
      <c r="I38" s="100"/>
      <c r="J38" s="100"/>
      <c r="K38" s="100"/>
      <c r="L38" s="100"/>
      <c r="M38" s="100"/>
      <c r="N38" s="100"/>
      <c r="O38" s="100"/>
      <c r="P38" s="100"/>
      <c r="Q38" s="148"/>
      <c r="R38" s="107"/>
      <c r="S38" s="108"/>
      <c r="T38" s="108"/>
      <c r="U38" s="108"/>
      <c r="V38" s="108"/>
      <c r="W38" s="108"/>
      <c r="X38" s="108"/>
      <c r="Y38" s="108"/>
      <c r="Z38" s="108"/>
      <c r="AA38" s="109"/>
      <c r="AB38" s="107"/>
      <c r="AC38" s="108"/>
      <c r="AD38" s="108"/>
      <c r="AE38" s="108"/>
      <c r="AF38" s="108"/>
      <c r="AG38" s="108"/>
      <c r="AH38" s="108"/>
      <c r="AI38" s="108"/>
      <c r="AJ38" s="108"/>
      <c r="AK38" s="109"/>
      <c r="AL38" s="122"/>
      <c r="AM38" s="123"/>
      <c r="AN38" s="123"/>
      <c r="AO38" s="130"/>
      <c r="AP38" s="122"/>
      <c r="AQ38" s="123"/>
      <c r="AR38" s="123"/>
      <c r="AS38" s="124"/>
    </row>
    <row r="39" spans="1:45" x14ac:dyDescent="0.25">
      <c r="A39" s="8"/>
      <c r="B39" s="108" t="str">
        <f>'Tournament Results Data'!$B$33</f>
        <v>Teams</v>
      </c>
      <c r="C39" s="108"/>
      <c r="D39" s="108"/>
      <c r="E39" s="108"/>
      <c r="F39" s="108"/>
      <c r="G39" s="108"/>
      <c r="H39" s="108"/>
      <c r="I39" s="108"/>
      <c r="J39" s="108"/>
      <c r="K39" s="108"/>
      <c r="L39" s="108"/>
      <c r="M39" s="108"/>
      <c r="N39" s="108"/>
      <c r="O39" s="108"/>
      <c r="P39" s="108"/>
      <c r="Q39" s="109"/>
      <c r="R39" s="81" t="s">
        <v>0</v>
      </c>
      <c r="S39" s="82"/>
      <c r="T39" s="83"/>
      <c r="U39" s="81" t="s">
        <v>1</v>
      </c>
      <c r="V39" s="82"/>
      <c r="W39" s="83"/>
      <c r="X39" s="81" t="s">
        <v>9</v>
      </c>
      <c r="Y39" s="82"/>
      <c r="Z39" s="82"/>
      <c r="AA39" s="83"/>
      <c r="AB39" s="81" t="s">
        <v>0</v>
      </c>
      <c r="AC39" s="82"/>
      <c r="AD39" s="83"/>
      <c r="AE39" s="81" t="s">
        <v>1</v>
      </c>
      <c r="AF39" s="82"/>
      <c r="AG39" s="83"/>
      <c r="AH39" s="81" t="s">
        <v>9</v>
      </c>
      <c r="AI39" s="82"/>
      <c r="AJ39" s="82"/>
      <c r="AK39" s="83"/>
      <c r="AL39" s="125"/>
      <c r="AM39" s="126"/>
      <c r="AN39" s="126"/>
      <c r="AO39" s="131"/>
      <c r="AP39" s="125"/>
      <c r="AQ39" s="126"/>
      <c r="AR39" s="126"/>
      <c r="AS39" s="127"/>
    </row>
    <row r="40" spans="1:45" ht="25.5" customHeight="1" x14ac:dyDescent="0.25">
      <c r="A40" s="9" t="s">
        <v>36</v>
      </c>
      <c r="B40" s="71">
        <f>'Tournament Results Data'!B34</f>
        <v>0</v>
      </c>
      <c r="C40" s="71"/>
      <c r="D40" s="71"/>
      <c r="E40" s="71"/>
      <c r="F40" s="71"/>
      <c r="G40" s="71"/>
      <c r="H40" s="71">
        <f>'Tournament Results Data'!H34</f>
        <v>0</v>
      </c>
      <c r="I40" s="71"/>
      <c r="J40" s="71"/>
      <c r="K40" s="71"/>
      <c r="L40" s="71"/>
      <c r="M40" s="71"/>
      <c r="N40" s="71"/>
      <c r="O40" s="71"/>
      <c r="P40" s="71"/>
      <c r="Q40" s="141"/>
      <c r="R40" s="72"/>
      <c r="S40" s="73"/>
      <c r="T40" s="74"/>
      <c r="U40" s="75"/>
      <c r="V40" s="76"/>
      <c r="W40" s="77"/>
      <c r="X40" s="78"/>
      <c r="Y40" s="79"/>
      <c r="Z40" s="79"/>
      <c r="AA40" s="80"/>
      <c r="AB40" s="72"/>
      <c r="AC40" s="73"/>
      <c r="AD40" s="74"/>
      <c r="AE40" s="72"/>
      <c r="AF40" s="73"/>
      <c r="AG40" s="74"/>
      <c r="AH40" s="78"/>
      <c r="AI40" s="79"/>
      <c r="AJ40" s="79"/>
      <c r="AK40" s="80"/>
      <c r="AL40" s="78"/>
      <c r="AM40" s="79"/>
      <c r="AN40" s="79"/>
      <c r="AO40" s="80"/>
      <c r="AP40" s="81"/>
      <c r="AQ40" s="82"/>
      <c r="AR40" s="82"/>
      <c r="AS40" s="114"/>
    </row>
    <row r="41" spans="1:45" ht="25.5" customHeight="1" x14ac:dyDescent="0.25">
      <c r="A41" s="9" t="s">
        <v>37</v>
      </c>
      <c r="B41" s="71">
        <f>'Tournament Results Data'!B35</f>
        <v>0</v>
      </c>
      <c r="C41" s="71"/>
      <c r="D41" s="71"/>
      <c r="E41" s="71"/>
      <c r="F41" s="71"/>
      <c r="G41" s="71"/>
      <c r="H41" s="71">
        <f>'Tournament Results Data'!H35</f>
        <v>0</v>
      </c>
      <c r="I41" s="71"/>
      <c r="J41" s="71"/>
      <c r="K41" s="71"/>
      <c r="L41" s="71"/>
      <c r="M41" s="71"/>
      <c r="N41" s="71"/>
      <c r="O41" s="71"/>
      <c r="P41" s="71"/>
      <c r="Q41" s="141"/>
      <c r="R41" s="72"/>
      <c r="S41" s="73"/>
      <c r="T41" s="74"/>
      <c r="U41" s="75"/>
      <c r="V41" s="76"/>
      <c r="W41" s="77"/>
      <c r="X41" s="78"/>
      <c r="Y41" s="79"/>
      <c r="Z41" s="79"/>
      <c r="AA41" s="80"/>
      <c r="AB41" s="72"/>
      <c r="AC41" s="73"/>
      <c r="AD41" s="74"/>
      <c r="AE41" s="72"/>
      <c r="AF41" s="73"/>
      <c r="AG41" s="74"/>
      <c r="AH41" s="78"/>
      <c r="AI41" s="79"/>
      <c r="AJ41" s="79"/>
      <c r="AK41" s="80"/>
      <c r="AL41" s="78"/>
      <c r="AM41" s="79"/>
      <c r="AN41" s="79"/>
      <c r="AO41" s="80"/>
      <c r="AP41" s="81"/>
      <c r="AQ41" s="82"/>
      <c r="AR41" s="82"/>
      <c r="AS41" s="114"/>
    </row>
    <row r="42" spans="1:45" ht="25.5" customHeight="1" x14ac:dyDescent="0.25">
      <c r="A42" s="9" t="s">
        <v>38</v>
      </c>
      <c r="B42" s="71">
        <f>'Tournament Results Data'!B36</f>
        <v>0</v>
      </c>
      <c r="C42" s="71"/>
      <c r="D42" s="71"/>
      <c r="E42" s="71"/>
      <c r="F42" s="71"/>
      <c r="G42" s="71"/>
      <c r="H42" s="71">
        <f>'Tournament Results Data'!H36</f>
        <v>0</v>
      </c>
      <c r="I42" s="71"/>
      <c r="J42" s="71"/>
      <c r="K42" s="71"/>
      <c r="L42" s="71"/>
      <c r="M42" s="71"/>
      <c r="N42" s="71"/>
      <c r="O42" s="71"/>
      <c r="P42" s="71"/>
      <c r="Q42" s="141"/>
      <c r="R42" s="72"/>
      <c r="S42" s="73"/>
      <c r="T42" s="74"/>
      <c r="U42" s="75"/>
      <c r="V42" s="76"/>
      <c r="W42" s="77"/>
      <c r="X42" s="78"/>
      <c r="Y42" s="79"/>
      <c r="Z42" s="79"/>
      <c r="AA42" s="80"/>
      <c r="AB42" s="72"/>
      <c r="AC42" s="73"/>
      <c r="AD42" s="74"/>
      <c r="AE42" s="72"/>
      <c r="AF42" s="73"/>
      <c r="AG42" s="74"/>
      <c r="AH42" s="78"/>
      <c r="AI42" s="79"/>
      <c r="AJ42" s="79"/>
      <c r="AK42" s="80"/>
      <c r="AL42" s="78"/>
      <c r="AM42" s="79"/>
      <c r="AN42" s="79"/>
      <c r="AO42" s="80"/>
      <c r="AP42" s="81"/>
      <c r="AQ42" s="82"/>
      <c r="AR42" s="82"/>
      <c r="AS42" s="114"/>
    </row>
    <row r="43" spans="1:45" ht="25.5" customHeight="1" x14ac:dyDescent="0.25">
      <c r="A43" s="9" t="s">
        <v>39</v>
      </c>
      <c r="B43" s="71">
        <f>'Tournament Results Data'!B37</f>
        <v>0</v>
      </c>
      <c r="C43" s="71"/>
      <c r="D43" s="71"/>
      <c r="E43" s="71"/>
      <c r="F43" s="71"/>
      <c r="G43" s="71"/>
      <c r="H43" s="71">
        <f>'Tournament Results Data'!H37</f>
        <v>0</v>
      </c>
      <c r="I43" s="71"/>
      <c r="J43" s="71"/>
      <c r="K43" s="71"/>
      <c r="L43" s="71"/>
      <c r="M43" s="71"/>
      <c r="N43" s="71"/>
      <c r="O43" s="71"/>
      <c r="P43" s="71"/>
      <c r="Q43" s="141"/>
      <c r="R43" s="72"/>
      <c r="S43" s="73"/>
      <c r="T43" s="74"/>
      <c r="U43" s="75"/>
      <c r="V43" s="76"/>
      <c r="W43" s="77"/>
      <c r="X43" s="78"/>
      <c r="Y43" s="79"/>
      <c r="Z43" s="79"/>
      <c r="AA43" s="80"/>
      <c r="AB43" s="72"/>
      <c r="AC43" s="73"/>
      <c r="AD43" s="74"/>
      <c r="AE43" s="72"/>
      <c r="AF43" s="73"/>
      <c r="AG43" s="74"/>
      <c r="AH43" s="78"/>
      <c r="AI43" s="79"/>
      <c r="AJ43" s="79"/>
      <c r="AK43" s="80"/>
      <c r="AL43" s="78"/>
      <c r="AM43" s="79"/>
      <c r="AN43" s="79"/>
      <c r="AO43" s="80"/>
      <c r="AP43" s="81"/>
      <c r="AQ43" s="82"/>
      <c r="AR43" s="82"/>
      <c r="AS43" s="114"/>
    </row>
    <row r="44" spans="1:45" x14ac:dyDescent="0.25">
      <c r="A44" s="8"/>
      <c r="B44" s="107"/>
      <c r="C44" s="109"/>
      <c r="D44" s="107"/>
      <c r="E44" s="108"/>
      <c r="F44" s="108"/>
      <c r="G44" s="108"/>
      <c r="H44" s="108"/>
      <c r="I44" s="108"/>
      <c r="J44" s="109"/>
      <c r="K44" s="107"/>
      <c r="L44" s="108"/>
      <c r="M44" s="108"/>
      <c r="N44" s="108"/>
      <c r="O44" s="108"/>
      <c r="P44" s="108"/>
      <c r="Q44" s="109"/>
      <c r="R44" s="107"/>
      <c r="S44" s="108"/>
      <c r="T44" s="108"/>
      <c r="U44" s="108"/>
      <c r="V44" s="108"/>
      <c r="W44" s="108"/>
      <c r="X44" s="109"/>
      <c r="Y44" s="107"/>
      <c r="Z44" s="108"/>
      <c r="AA44" s="108"/>
      <c r="AB44" s="108"/>
      <c r="AC44" s="108"/>
      <c r="AD44" s="108"/>
      <c r="AE44" s="109"/>
      <c r="AF44" s="107"/>
      <c r="AG44" s="108"/>
      <c r="AH44" s="108"/>
      <c r="AI44" s="108"/>
      <c r="AJ44" s="108"/>
      <c r="AK44" s="108"/>
      <c r="AL44" s="109"/>
      <c r="AM44" s="107"/>
      <c r="AN44" s="108"/>
      <c r="AO44" s="108"/>
      <c r="AP44" s="108"/>
      <c r="AQ44" s="108"/>
      <c r="AR44" s="108"/>
      <c r="AS44" s="147"/>
    </row>
    <row r="45" spans="1:45" x14ac:dyDescent="0.25">
      <c r="A45" s="8"/>
      <c r="B45" s="81" t="s">
        <v>3</v>
      </c>
      <c r="C45" s="83"/>
      <c r="D45" s="81" t="str">
        <f>'Tournament Results Data'!D39</f>
        <v>8:30 AM</v>
      </c>
      <c r="E45" s="82"/>
      <c r="F45" s="82"/>
      <c r="G45" s="82"/>
      <c r="H45" s="82"/>
      <c r="I45" s="82"/>
      <c r="J45" s="83"/>
      <c r="K45" s="81" t="str">
        <f>'Tournament Results Data'!K39</f>
        <v>9:30 AM</v>
      </c>
      <c r="L45" s="82"/>
      <c r="M45" s="82"/>
      <c r="N45" s="82"/>
      <c r="O45" s="82"/>
      <c r="P45" s="82"/>
      <c r="Q45" s="83"/>
      <c r="R45" s="81" t="str">
        <f>'Tournament Results Data'!R39</f>
        <v>ASAP</v>
      </c>
      <c r="S45" s="82"/>
      <c r="T45" s="82"/>
      <c r="U45" s="82"/>
      <c r="V45" s="82"/>
      <c r="W45" s="82"/>
      <c r="X45" s="83"/>
      <c r="Y45" s="81" t="str">
        <f>'Tournament Results Data'!Y39</f>
        <v>ASAP</v>
      </c>
      <c r="Z45" s="82"/>
      <c r="AA45" s="82"/>
      <c r="AB45" s="82"/>
      <c r="AC45" s="82"/>
      <c r="AD45" s="82"/>
      <c r="AE45" s="83"/>
      <c r="AF45" s="81" t="str">
        <f>'Tournament Results Data'!AF39</f>
        <v>ASAP</v>
      </c>
      <c r="AG45" s="82"/>
      <c r="AH45" s="82"/>
      <c r="AI45" s="82"/>
      <c r="AJ45" s="82"/>
      <c r="AK45" s="82"/>
      <c r="AL45" s="83"/>
      <c r="AM45" s="81" t="str">
        <f>'Tournament Results Data'!AM39</f>
        <v>ASAP</v>
      </c>
      <c r="AN45" s="82"/>
      <c r="AO45" s="82"/>
      <c r="AP45" s="82"/>
      <c r="AQ45" s="82"/>
      <c r="AR45" s="82"/>
      <c r="AS45" s="114"/>
    </row>
    <row r="46" spans="1:45" x14ac:dyDescent="0.25">
      <c r="A46" s="8"/>
      <c r="B46" s="81" t="s">
        <v>8</v>
      </c>
      <c r="C46" s="83"/>
      <c r="D46" s="81" t="str">
        <f>'Tournament Results Data'!D40</f>
        <v>1</v>
      </c>
      <c r="E46" s="82"/>
      <c r="F46" s="82"/>
      <c r="G46" s="82"/>
      <c r="H46" s="82"/>
      <c r="I46" s="82"/>
      <c r="J46" s="83"/>
      <c r="K46" s="81" t="str">
        <f>'Tournament Results Data'!K40</f>
        <v>2</v>
      </c>
      <c r="L46" s="82"/>
      <c r="M46" s="82"/>
      <c r="N46" s="82"/>
      <c r="O46" s="82"/>
      <c r="P46" s="82"/>
      <c r="Q46" s="83"/>
      <c r="R46" s="81" t="str">
        <f>'Tournament Results Data'!R40</f>
        <v>3</v>
      </c>
      <c r="S46" s="82"/>
      <c r="T46" s="82"/>
      <c r="U46" s="82"/>
      <c r="V46" s="82"/>
      <c r="W46" s="82"/>
      <c r="X46" s="83"/>
      <c r="Y46" s="81" t="str">
        <f>'Tournament Results Data'!Y40</f>
        <v>4</v>
      </c>
      <c r="Z46" s="82"/>
      <c r="AA46" s="82"/>
      <c r="AB46" s="82"/>
      <c r="AC46" s="82"/>
      <c r="AD46" s="82"/>
      <c r="AE46" s="83"/>
      <c r="AF46" s="81" t="str">
        <f>'Tournament Results Data'!AF40</f>
        <v>5</v>
      </c>
      <c r="AG46" s="82"/>
      <c r="AH46" s="82"/>
      <c r="AI46" s="82"/>
      <c r="AJ46" s="82"/>
      <c r="AK46" s="82"/>
      <c r="AL46" s="83"/>
      <c r="AM46" s="81" t="str">
        <f>'Tournament Results Data'!AM40</f>
        <v>6</v>
      </c>
      <c r="AN46" s="82"/>
      <c r="AO46" s="82"/>
      <c r="AP46" s="82"/>
      <c r="AQ46" s="82"/>
      <c r="AR46" s="82"/>
      <c r="AS46" s="114"/>
    </row>
    <row r="47" spans="1:45" x14ac:dyDescent="0.25">
      <c r="A47" s="8"/>
      <c r="B47" s="81" t="s">
        <v>21</v>
      </c>
      <c r="C47" s="83"/>
      <c r="D47" s="81" t="str">
        <f>'Tournament Results Data'!D41</f>
        <v>1 vs 3 (2)</v>
      </c>
      <c r="E47" s="82"/>
      <c r="F47" s="82"/>
      <c r="G47" s="82"/>
      <c r="H47" s="82"/>
      <c r="I47" s="82"/>
      <c r="J47" s="83"/>
      <c r="K47" s="81" t="str">
        <f>'Tournament Results Data'!K41</f>
        <v>2 vs 4 (1)</v>
      </c>
      <c r="L47" s="82"/>
      <c r="M47" s="82"/>
      <c r="N47" s="82"/>
      <c r="O47" s="82"/>
      <c r="P47" s="82"/>
      <c r="Q47" s="83"/>
      <c r="R47" s="81" t="str">
        <f>'Tournament Results Data'!R41</f>
        <v>1 vs 4 (3)</v>
      </c>
      <c r="S47" s="82"/>
      <c r="T47" s="82"/>
      <c r="U47" s="82"/>
      <c r="V47" s="82"/>
      <c r="W47" s="82"/>
      <c r="X47" s="83"/>
      <c r="Y47" s="81" t="str">
        <f>'Tournament Results Data'!Y41</f>
        <v>2 vs 3 (1)</v>
      </c>
      <c r="Z47" s="82"/>
      <c r="AA47" s="82"/>
      <c r="AB47" s="82"/>
      <c r="AC47" s="82"/>
      <c r="AD47" s="82"/>
      <c r="AE47" s="83"/>
      <c r="AF47" s="81" t="str">
        <f>'Tournament Results Data'!AF41</f>
        <v>3 vs 4 (2)</v>
      </c>
      <c r="AG47" s="82"/>
      <c r="AH47" s="82"/>
      <c r="AI47" s="82"/>
      <c r="AJ47" s="82"/>
      <c r="AK47" s="82"/>
      <c r="AL47" s="83"/>
      <c r="AM47" s="81" t="str">
        <f>'Tournament Results Data'!AM41</f>
        <v>1 vs 2 (4)</v>
      </c>
      <c r="AN47" s="82"/>
      <c r="AO47" s="82"/>
      <c r="AP47" s="82"/>
      <c r="AQ47" s="82"/>
      <c r="AR47" s="82"/>
      <c r="AS47" s="114"/>
    </row>
    <row r="48" spans="1:45" ht="20.25" customHeight="1" x14ac:dyDescent="0.25">
      <c r="A48" s="8"/>
      <c r="B48" s="81" t="s">
        <v>22</v>
      </c>
      <c r="C48" s="83"/>
      <c r="D48" s="137"/>
      <c r="E48" s="138"/>
      <c r="F48" s="138"/>
      <c r="G48" s="5" t="s">
        <v>11</v>
      </c>
      <c r="H48" s="139"/>
      <c r="I48" s="139"/>
      <c r="J48" s="140"/>
      <c r="K48" s="137"/>
      <c r="L48" s="138"/>
      <c r="M48" s="138"/>
      <c r="N48" s="5" t="s">
        <v>11</v>
      </c>
      <c r="O48" s="139"/>
      <c r="P48" s="139"/>
      <c r="Q48" s="140"/>
      <c r="R48" s="137"/>
      <c r="S48" s="138"/>
      <c r="T48" s="138"/>
      <c r="U48" s="5" t="s">
        <v>11</v>
      </c>
      <c r="V48" s="139"/>
      <c r="W48" s="139"/>
      <c r="X48" s="140"/>
      <c r="Y48" s="137"/>
      <c r="Z48" s="138"/>
      <c r="AA48" s="138"/>
      <c r="AB48" s="5" t="s">
        <v>11</v>
      </c>
      <c r="AC48" s="139"/>
      <c r="AD48" s="139"/>
      <c r="AE48" s="140"/>
      <c r="AF48" s="137"/>
      <c r="AG48" s="138"/>
      <c r="AH48" s="138"/>
      <c r="AI48" s="5" t="s">
        <v>11</v>
      </c>
      <c r="AJ48" s="139"/>
      <c r="AK48" s="139"/>
      <c r="AL48" s="140"/>
      <c r="AM48" s="137"/>
      <c r="AN48" s="138"/>
      <c r="AO48" s="138"/>
      <c r="AP48" s="5" t="s">
        <v>11</v>
      </c>
      <c r="AQ48" s="139"/>
      <c r="AR48" s="139"/>
      <c r="AS48" s="146"/>
    </row>
    <row r="49" spans="1:45" ht="20.25" customHeight="1" x14ac:dyDescent="0.25">
      <c r="A49" s="8"/>
      <c r="B49" s="81" t="s">
        <v>23</v>
      </c>
      <c r="C49" s="83"/>
      <c r="D49" s="137"/>
      <c r="E49" s="138"/>
      <c r="F49" s="138"/>
      <c r="G49" s="5" t="s">
        <v>11</v>
      </c>
      <c r="H49" s="139"/>
      <c r="I49" s="139"/>
      <c r="J49" s="140"/>
      <c r="K49" s="137"/>
      <c r="L49" s="138"/>
      <c r="M49" s="138"/>
      <c r="N49" s="5" t="s">
        <v>11</v>
      </c>
      <c r="O49" s="139"/>
      <c r="P49" s="139"/>
      <c r="Q49" s="140"/>
      <c r="R49" s="137"/>
      <c r="S49" s="138"/>
      <c r="T49" s="138"/>
      <c r="U49" s="5" t="s">
        <v>11</v>
      </c>
      <c r="V49" s="139"/>
      <c r="W49" s="139"/>
      <c r="X49" s="140"/>
      <c r="Y49" s="137"/>
      <c r="Z49" s="138"/>
      <c r="AA49" s="138"/>
      <c r="AB49" s="5" t="s">
        <v>11</v>
      </c>
      <c r="AC49" s="139"/>
      <c r="AD49" s="139"/>
      <c r="AE49" s="140"/>
      <c r="AF49" s="137"/>
      <c r="AG49" s="138"/>
      <c r="AH49" s="138"/>
      <c r="AI49" s="5" t="s">
        <v>11</v>
      </c>
      <c r="AJ49" s="139"/>
      <c r="AK49" s="139"/>
      <c r="AL49" s="140"/>
      <c r="AM49" s="137"/>
      <c r="AN49" s="138"/>
      <c r="AO49" s="138"/>
      <c r="AP49" s="5" t="s">
        <v>11</v>
      </c>
      <c r="AQ49" s="139"/>
      <c r="AR49" s="139"/>
      <c r="AS49" s="146"/>
    </row>
    <row r="50" spans="1:45" ht="20.25" customHeight="1" thickBot="1" x14ac:dyDescent="0.3">
      <c r="A50" s="10"/>
      <c r="B50" s="110" t="s">
        <v>42</v>
      </c>
      <c r="C50" s="111"/>
      <c r="D50" s="142"/>
      <c r="E50" s="143"/>
      <c r="F50" s="143"/>
      <c r="G50" s="16" t="s">
        <v>11</v>
      </c>
      <c r="H50" s="144"/>
      <c r="I50" s="144"/>
      <c r="J50" s="153"/>
      <c r="K50" s="142"/>
      <c r="L50" s="143"/>
      <c r="M50" s="143"/>
      <c r="N50" s="16" t="s">
        <v>11</v>
      </c>
      <c r="O50" s="144"/>
      <c r="P50" s="144"/>
      <c r="Q50" s="153"/>
      <c r="R50" s="142"/>
      <c r="S50" s="143"/>
      <c r="T50" s="143"/>
      <c r="U50" s="16" t="s">
        <v>11</v>
      </c>
      <c r="V50" s="144"/>
      <c r="W50" s="144"/>
      <c r="X50" s="153"/>
      <c r="Y50" s="142"/>
      <c r="Z50" s="143"/>
      <c r="AA50" s="143"/>
      <c r="AB50" s="16" t="s">
        <v>11</v>
      </c>
      <c r="AC50" s="144"/>
      <c r="AD50" s="144"/>
      <c r="AE50" s="153"/>
      <c r="AF50" s="142"/>
      <c r="AG50" s="143"/>
      <c r="AH50" s="143"/>
      <c r="AI50" s="16" t="s">
        <v>11</v>
      </c>
      <c r="AJ50" s="144"/>
      <c r="AK50" s="144"/>
      <c r="AL50" s="153"/>
      <c r="AM50" s="142"/>
      <c r="AN50" s="143"/>
      <c r="AO50" s="143"/>
      <c r="AP50" s="16" t="s">
        <v>11</v>
      </c>
      <c r="AQ50" s="144"/>
      <c r="AR50" s="144"/>
      <c r="AS50" s="145"/>
    </row>
    <row r="51" spans="1:45" x14ac:dyDescent="0.2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row>
    <row r="52" spans="1:45" x14ac:dyDescent="0.25">
      <c r="B52" s="6" t="str">
        <f>'Tournament Results Data'!$B$1</f>
        <v xml:space="preserve">Tournament:  </v>
      </c>
      <c r="C52" s="136">
        <f>'Tournament Results Data'!$C$1</f>
        <v>0</v>
      </c>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Q52" s="21"/>
      <c r="AR52" s="21"/>
      <c r="AS52" s="21"/>
    </row>
    <row r="53" spans="1:45" x14ac:dyDescent="0.25">
      <c r="B53" s="6"/>
      <c r="AQ53" s="21"/>
      <c r="AR53" s="21"/>
      <c r="AS53" s="21"/>
    </row>
    <row r="54" spans="1:45" x14ac:dyDescent="0.25">
      <c r="A54" s="151" t="str">
        <f>'Tournament Results Data'!$A$3</f>
        <v xml:space="preserve">Date:  </v>
      </c>
      <c r="B54" s="151"/>
      <c r="C54" s="152">
        <f>'Tournament Results Data'!$C$3</f>
        <v>0</v>
      </c>
      <c r="D54" s="152"/>
      <c r="E54" s="152"/>
      <c r="AQ54" s="21"/>
      <c r="AR54" s="21"/>
      <c r="AS54" s="21"/>
    </row>
    <row r="55" spans="1:45" x14ac:dyDescent="0.25">
      <c r="B55" s="6"/>
      <c r="AQ55" s="21"/>
      <c r="AR55" s="21"/>
      <c r="AS55" s="21"/>
    </row>
    <row r="56" spans="1:45" x14ac:dyDescent="0.25">
      <c r="B56" s="6" t="str">
        <f>'Tournament Results Data'!$B$5</f>
        <v xml:space="preserve">Site:  </v>
      </c>
      <c r="C56" s="136">
        <f>'Tournament Results Data'!$C$5</f>
        <v>0</v>
      </c>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Q56" s="21"/>
      <c r="AR56" s="21"/>
      <c r="AS56" s="21"/>
    </row>
    <row r="57" spans="1:45" x14ac:dyDescent="0.25">
      <c r="A57" s="2"/>
      <c r="B57" s="2"/>
      <c r="C57" s="2"/>
      <c r="D57" s="20"/>
      <c r="E57" s="20"/>
      <c r="F57" s="20"/>
      <c r="G57" s="2"/>
      <c r="H57" s="21"/>
      <c r="I57" s="21"/>
      <c r="J57" s="21"/>
      <c r="K57" s="20"/>
      <c r="L57" s="20"/>
      <c r="M57" s="20"/>
      <c r="N57" s="2"/>
      <c r="O57" s="21"/>
      <c r="P57" s="21"/>
      <c r="Q57" s="21"/>
      <c r="R57" s="20"/>
      <c r="S57" s="20"/>
      <c r="T57" s="20"/>
      <c r="U57" s="2"/>
      <c r="V57" s="21"/>
      <c r="W57" s="21"/>
      <c r="X57" s="21"/>
      <c r="Y57" s="20"/>
      <c r="Z57" s="20"/>
      <c r="AA57" s="20"/>
      <c r="AB57" s="2"/>
      <c r="AC57" s="21"/>
      <c r="AD57" s="21"/>
      <c r="AE57" s="21"/>
      <c r="AF57" s="20"/>
      <c r="AG57" s="20"/>
      <c r="AH57" s="20"/>
      <c r="AI57" s="2"/>
      <c r="AJ57" s="21"/>
      <c r="AK57" s="21"/>
      <c r="AL57" s="21"/>
      <c r="AM57" s="20"/>
      <c r="AN57" s="20"/>
      <c r="AO57" s="20"/>
      <c r="AP57" s="2"/>
      <c r="AQ57" s="21"/>
      <c r="AR57" s="21"/>
      <c r="AS57" s="21"/>
    </row>
    <row r="58" spans="1:45" ht="13.8" thickBot="1" x14ac:dyDescent="0.3">
      <c r="A58" s="2"/>
      <c r="B58" s="2"/>
      <c r="C58" s="2"/>
      <c r="D58" s="20"/>
      <c r="E58" s="20"/>
      <c r="F58" s="20"/>
      <c r="G58" s="2"/>
      <c r="H58" s="21"/>
      <c r="I58" s="21"/>
      <c r="J58" s="21"/>
      <c r="K58" s="20"/>
      <c r="L58" s="20"/>
      <c r="M58" s="20"/>
      <c r="N58" s="2"/>
      <c r="O58" s="21"/>
      <c r="P58" s="21"/>
      <c r="Q58" s="21"/>
      <c r="R58" s="20"/>
      <c r="S58" s="20"/>
      <c r="T58" s="20"/>
      <c r="U58" s="2"/>
      <c r="V58" s="21"/>
      <c r="W58" s="21"/>
      <c r="X58" s="21"/>
      <c r="Y58" s="20"/>
      <c r="Z58" s="20"/>
      <c r="AA58" s="20"/>
      <c r="AB58" s="2"/>
      <c r="AC58" s="21"/>
      <c r="AD58" s="21"/>
      <c r="AE58" s="21"/>
      <c r="AF58" s="20"/>
      <c r="AG58" s="20"/>
      <c r="AH58" s="20"/>
      <c r="AI58" s="2"/>
      <c r="AJ58" s="21"/>
      <c r="AK58" s="21"/>
      <c r="AL58" s="21"/>
      <c r="AM58" s="20"/>
      <c r="AN58" s="20"/>
      <c r="AO58" s="20"/>
      <c r="AP58" s="2"/>
      <c r="AQ58" s="21"/>
      <c r="AR58" s="21"/>
      <c r="AS58" s="21"/>
    </row>
    <row r="59" spans="1:45" x14ac:dyDescent="0.25">
      <c r="A59" s="7"/>
      <c r="B59" s="105" t="str">
        <f>'Tournament Results Data'!B47</f>
        <v>Pool A</v>
      </c>
      <c r="C59" s="105"/>
      <c r="D59" s="105"/>
      <c r="E59" s="105"/>
      <c r="F59" s="105"/>
      <c r="G59" s="105"/>
      <c r="H59" s="105"/>
      <c r="I59" s="105"/>
      <c r="J59" s="105"/>
      <c r="K59" s="105"/>
      <c r="L59" s="105"/>
      <c r="M59" s="105"/>
      <c r="N59" s="105"/>
      <c r="O59" s="105"/>
      <c r="P59" s="105"/>
      <c r="Q59" s="105"/>
      <c r="R59" s="104" t="s">
        <v>82</v>
      </c>
      <c r="S59" s="105"/>
      <c r="T59" s="105"/>
      <c r="U59" s="105"/>
      <c r="V59" s="105"/>
      <c r="W59" s="105"/>
      <c r="X59" s="105"/>
      <c r="Y59" s="105"/>
      <c r="Z59" s="105"/>
      <c r="AA59" s="106"/>
      <c r="AB59" s="104" t="str">
        <f>'Tournament Results Data'!AB31</f>
        <v>Sets</v>
      </c>
      <c r="AC59" s="105"/>
      <c r="AD59" s="105"/>
      <c r="AE59" s="105"/>
      <c r="AF59" s="105"/>
      <c r="AG59" s="105"/>
      <c r="AH59" s="105"/>
      <c r="AI59" s="105"/>
      <c r="AJ59" s="105"/>
      <c r="AK59" s="106"/>
      <c r="AL59" s="119" t="s">
        <v>81</v>
      </c>
      <c r="AM59" s="120"/>
      <c r="AN59" s="120"/>
      <c r="AO59" s="129"/>
      <c r="AP59" s="119" t="str">
        <f>'Tournament Results Data'!AP31</f>
        <v>Finish Place</v>
      </c>
      <c r="AQ59" s="120"/>
      <c r="AR59" s="120"/>
      <c r="AS59" s="121"/>
    </row>
    <row r="60" spans="1:45" ht="6" customHeight="1" x14ac:dyDescent="0.25">
      <c r="A60" s="8"/>
      <c r="B60" s="100"/>
      <c r="C60" s="100"/>
      <c r="D60" s="100"/>
      <c r="E60" s="100"/>
      <c r="F60" s="100"/>
      <c r="G60" s="100"/>
      <c r="H60" s="100"/>
      <c r="I60" s="100"/>
      <c r="J60" s="100"/>
      <c r="K60" s="100"/>
      <c r="L60" s="100"/>
      <c r="M60" s="100"/>
      <c r="N60" s="100"/>
      <c r="O60" s="100"/>
      <c r="P60" s="100"/>
      <c r="Q60" s="100"/>
      <c r="R60" s="107"/>
      <c r="S60" s="108"/>
      <c r="T60" s="108"/>
      <c r="U60" s="108"/>
      <c r="V60" s="108"/>
      <c r="W60" s="108"/>
      <c r="X60" s="108"/>
      <c r="Y60" s="108"/>
      <c r="Z60" s="108"/>
      <c r="AA60" s="109"/>
      <c r="AB60" s="107"/>
      <c r="AC60" s="108"/>
      <c r="AD60" s="108"/>
      <c r="AE60" s="108"/>
      <c r="AF60" s="108"/>
      <c r="AG60" s="108"/>
      <c r="AH60" s="108"/>
      <c r="AI60" s="108"/>
      <c r="AJ60" s="108"/>
      <c r="AK60" s="109"/>
      <c r="AL60" s="122"/>
      <c r="AM60" s="123"/>
      <c r="AN60" s="123"/>
      <c r="AO60" s="130"/>
      <c r="AP60" s="122"/>
      <c r="AQ60" s="123"/>
      <c r="AR60" s="123"/>
      <c r="AS60" s="124"/>
    </row>
    <row r="61" spans="1:45" x14ac:dyDescent="0.25">
      <c r="A61" s="8"/>
      <c r="B61" s="100" t="str">
        <f>'Tournament Results Data'!B49</f>
        <v>Teams</v>
      </c>
      <c r="C61" s="100"/>
      <c r="D61" s="100"/>
      <c r="E61" s="100"/>
      <c r="F61" s="100"/>
      <c r="G61" s="100"/>
      <c r="H61" s="100"/>
      <c r="I61" s="100"/>
      <c r="J61" s="100"/>
      <c r="K61" s="100"/>
      <c r="L61" s="100"/>
      <c r="M61" s="100"/>
      <c r="N61" s="100"/>
      <c r="O61" s="100"/>
      <c r="P61" s="100"/>
      <c r="Q61" s="100"/>
      <c r="R61" s="81" t="s">
        <v>0</v>
      </c>
      <c r="S61" s="82"/>
      <c r="T61" s="83"/>
      <c r="U61" s="81" t="s">
        <v>1</v>
      </c>
      <c r="V61" s="82"/>
      <c r="W61" s="83"/>
      <c r="X61" s="81" t="s">
        <v>9</v>
      </c>
      <c r="Y61" s="82"/>
      <c r="Z61" s="82"/>
      <c r="AA61" s="83"/>
      <c r="AB61" s="81" t="str">
        <f>'Tournament Results Data'!AB33</f>
        <v>Won</v>
      </c>
      <c r="AC61" s="82"/>
      <c r="AD61" s="83"/>
      <c r="AE61" s="81" t="str">
        <f>'Tournament Results Data'!AE33</f>
        <v>Lost</v>
      </c>
      <c r="AF61" s="82"/>
      <c r="AG61" s="83"/>
      <c r="AH61" s="81" t="s">
        <v>9</v>
      </c>
      <c r="AI61" s="82"/>
      <c r="AJ61" s="82"/>
      <c r="AK61" s="83"/>
      <c r="AL61" s="125"/>
      <c r="AM61" s="126"/>
      <c r="AN61" s="126"/>
      <c r="AO61" s="131"/>
      <c r="AP61" s="125"/>
      <c r="AQ61" s="126"/>
      <c r="AR61" s="126"/>
      <c r="AS61" s="127"/>
    </row>
    <row r="62" spans="1:45" ht="25.5" customHeight="1" x14ac:dyDescent="0.25">
      <c r="A62" s="9">
        <f>'Tournament Results Data'!A34</f>
        <v>0</v>
      </c>
      <c r="B62" s="71">
        <f>'Tournament Results Data'!B50</f>
        <v>0</v>
      </c>
      <c r="C62" s="71"/>
      <c r="D62" s="71"/>
      <c r="E62" s="71"/>
      <c r="F62" s="71"/>
      <c r="G62" s="71"/>
      <c r="H62" s="71">
        <f>'Tournament Results Data'!H50</f>
        <v>0</v>
      </c>
      <c r="I62" s="71"/>
      <c r="J62" s="71"/>
      <c r="K62" s="71"/>
      <c r="L62" s="71"/>
      <c r="M62" s="71"/>
      <c r="N62" s="71"/>
      <c r="O62" s="71"/>
      <c r="P62" s="71"/>
      <c r="Q62" s="141"/>
      <c r="R62" s="72"/>
      <c r="S62" s="73"/>
      <c r="T62" s="74"/>
      <c r="U62" s="75"/>
      <c r="V62" s="76"/>
      <c r="W62" s="77"/>
      <c r="X62" s="78"/>
      <c r="Y62" s="79"/>
      <c r="Z62" s="79"/>
      <c r="AA62" s="80"/>
      <c r="AB62" s="72"/>
      <c r="AC62" s="73"/>
      <c r="AD62" s="74"/>
      <c r="AE62" s="72"/>
      <c r="AF62" s="73"/>
      <c r="AG62" s="74"/>
      <c r="AH62" s="78"/>
      <c r="AI62" s="79"/>
      <c r="AJ62" s="79"/>
      <c r="AK62" s="80"/>
      <c r="AL62" s="78"/>
      <c r="AM62" s="79"/>
      <c r="AN62" s="79"/>
      <c r="AO62" s="80"/>
      <c r="AP62" s="81"/>
      <c r="AQ62" s="82"/>
      <c r="AR62" s="82"/>
      <c r="AS62" s="114"/>
    </row>
    <row r="63" spans="1:45" ht="25.5" customHeight="1" x14ac:dyDescent="0.25">
      <c r="A63" s="9">
        <f>'Tournament Results Data'!A35</f>
        <v>0</v>
      </c>
      <c r="B63" s="71">
        <f>'Tournament Results Data'!B51</f>
        <v>0</v>
      </c>
      <c r="C63" s="71"/>
      <c r="D63" s="71"/>
      <c r="E63" s="71"/>
      <c r="F63" s="71"/>
      <c r="G63" s="71"/>
      <c r="H63" s="71">
        <f>'Tournament Results Data'!H51</f>
        <v>0</v>
      </c>
      <c r="I63" s="71"/>
      <c r="J63" s="71"/>
      <c r="K63" s="71"/>
      <c r="L63" s="71"/>
      <c r="M63" s="71"/>
      <c r="N63" s="71"/>
      <c r="O63" s="71"/>
      <c r="P63" s="71"/>
      <c r="Q63" s="141"/>
      <c r="R63" s="72"/>
      <c r="S63" s="73"/>
      <c r="T63" s="74"/>
      <c r="U63" s="75"/>
      <c r="V63" s="76"/>
      <c r="W63" s="77"/>
      <c r="X63" s="78"/>
      <c r="Y63" s="79"/>
      <c r="Z63" s="79"/>
      <c r="AA63" s="80"/>
      <c r="AB63" s="72"/>
      <c r="AC63" s="73"/>
      <c r="AD63" s="74"/>
      <c r="AE63" s="72"/>
      <c r="AF63" s="73"/>
      <c r="AG63" s="74"/>
      <c r="AH63" s="78"/>
      <c r="AI63" s="79"/>
      <c r="AJ63" s="79"/>
      <c r="AK63" s="80"/>
      <c r="AL63" s="78"/>
      <c r="AM63" s="79"/>
      <c r="AN63" s="79"/>
      <c r="AO63" s="80"/>
      <c r="AP63" s="81"/>
      <c r="AQ63" s="82"/>
      <c r="AR63" s="82"/>
      <c r="AS63" s="114"/>
    </row>
    <row r="64" spans="1:45" ht="25.5" customHeight="1" x14ac:dyDescent="0.25">
      <c r="A64" s="9">
        <f>'Tournament Results Data'!A36</f>
        <v>0</v>
      </c>
      <c r="B64" s="71">
        <f>'Tournament Results Data'!B52</f>
        <v>0</v>
      </c>
      <c r="C64" s="71"/>
      <c r="D64" s="71"/>
      <c r="E64" s="71"/>
      <c r="F64" s="71"/>
      <c r="G64" s="71"/>
      <c r="H64" s="71">
        <f>'Tournament Results Data'!H52</f>
        <v>0</v>
      </c>
      <c r="I64" s="71"/>
      <c r="J64" s="71"/>
      <c r="K64" s="71"/>
      <c r="L64" s="71"/>
      <c r="M64" s="71"/>
      <c r="N64" s="71"/>
      <c r="O64" s="71"/>
      <c r="P64" s="71"/>
      <c r="Q64" s="141"/>
      <c r="R64" s="72"/>
      <c r="S64" s="73"/>
      <c r="T64" s="74"/>
      <c r="U64" s="75"/>
      <c r="V64" s="76"/>
      <c r="W64" s="77"/>
      <c r="X64" s="78"/>
      <c r="Y64" s="79"/>
      <c r="Z64" s="79"/>
      <c r="AA64" s="80"/>
      <c r="AB64" s="72"/>
      <c r="AC64" s="73"/>
      <c r="AD64" s="74"/>
      <c r="AE64" s="72"/>
      <c r="AF64" s="73"/>
      <c r="AG64" s="74"/>
      <c r="AH64" s="78"/>
      <c r="AI64" s="79"/>
      <c r="AJ64" s="79"/>
      <c r="AK64" s="80"/>
      <c r="AL64" s="78"/>
      <c r="AM64" s="79"/>
      <c r="AN64" s="79"/>
      <c r="AO64" s="80"/>
      <c r="AP64" s="81"/>
      <c r="AQ64" s="82"/>
      <c r="AR64" s="82"/>
      <c r="AS64" s="114"/>
    </row>
    <row r="65" spans="1:45" x14ac:dyDescent="0.25">
      <c r="A65" s="8"/>
      <c r="B65" s="107"/>
      <c r="C65" s="109"/>
      <c r="D65" s="107"/>
      <c r="E65" s="108"/>
      <c r="F65" s="108"/>
      <c r="G65" s="108"/>
      <c r="H65" s="108"/>
      <c r="I65" s="108"/>
      <c r="J65" s="109"/>
      <c r="K65" s="107"/>
      <c r="L65" s="108"/>
      <c r="M65" s="108"/>
      <c r="N65" s="108"/>
      <c r="O65" s="108"/>
      <c r="P65" s="108"/>
      <c r="Q65" s="109"/>
      <c r="R65" s="107"/>
      <c r="S65" s="108"/>
      <c r="T65" s="108"/>
      <c r="U65" s="108"/>
      <c r="V65" s="108"/>
      <c r="W65" s="108"/>
      <c r="X65" s="109"/>
      <c r="Y65" s="107"/>
      <c r="Z65" s="108"/>
      <c r="AA65" s="108"/>
      <c r="AB65" s="108"/>
      <c r="AC65" s="108"/>
      <c r="AD65" s="108"/>
      <c r="AE65" s="109"/>
      <c r="AF65" s="107"/>
      <c r="AG65" s="108"/>
      <c r="AH65" s="108"/>
      <c r="AI65" s="108"/>
      <c r="AJ65" s="108"/>
      <c r="AK65" s="108"/>
      <c r="AL65" s="109"/>
      <c r="AM65" s="107"/>
      <c r="AN65" s="108"/>
      <c r="AO65" s="108"/>
      <c r="AP65" s="108"/>
      <c r="AQ65" s="108"/>
      <c r="AR65" s="108"/>
      <c r="AS65" s="147"/>
    </row>
    <row r="66" spans="1:45" x14ac:dyDescent="0.25">
      <c r="A66" s="8"/>
      <c r="B66" s="81" t="str">
        <f>'Tournament Results Data'!B39</f>
        <v>Time</v>
      </c>
      <c r="C66" s="83"/>
      <c r="D66" s="81" t="str">
        <f>'Tournament Results Data'!D54</f>
        <v>8:30 AM</v>
      </c>
      <c r="E66" s="82"/>
      <c r="F66" s="82"/>
      <c r="G66" s="82"/>
      <c r="H66" s="82"/>
      <c r="I66" s="82"/>
      <c r="J66" s="83"/>
      <c r="K66" s="81" t="str">
        <f>'Tournament Results Data'!K54</f>
        <v>9:30 AM</v>
      </c>
      <c r="L66" s="82"/>
      <c r="M66" s="82"/>
      <c r="N66" s="82"/>
      <c r="O66" s="82"/>
      <c r="P66" s="82"/>
      <c r="Q66" s="83"/>
      <c r="R66" s="81" t="str">
        <f>'Tournament Results Data'!R54</f>
        <v>ASAP</v>
      </c>
      <c r="S66" s="82"/>
      <c r="T66" s="82"/>
      <c r="U66" s="82"/>
      <c r="V66" s="82"/>
      <c r="W66" s="82"/>
      <c r="X66" s="83"/>
      <c r="Y66" s="81" t="str">
        <f>'Tournament Results Data'!Y54</f>
        <v>ASAP</v>
      </c>
      <c r="Z66" s="82"/>
      <c r="AA66" s="82"/>
      <c r="AB66" s="82"/>
      <c r="AC66" s="82"/>
      <c r="AD66" s="82"/>
      <c r="AE66" s="83"/>
      <c r="AF66" s="81" t="str">
        <f>'Tournament Results Data'!AF54</f>
        <v>ASAP</v>
      </c>
      <c r="AG66" s="82"/>
      <c r="AH66" s="82"/>
      <c r="AI66" s="82"/>
      <c r="AJ66" s="82"/>
      <c r="AK66" s="82"/>
      <c r="AL66" s="83"/>
      <c r="AM66" s="81" t="str">
        <f>'Tournament Results Data'!AM54</f>
        <v>ASAP</v>
      </c>
      <c r="AN66" s="82"/>
      <c r="AO66" s="82"/>
      <c r="AP66" s="82"/>
      <c r="AQ66" s="82"/>
      <c r="AR66" s="82"/>
      <c r="AS66" s="114"/>
    </row>
    <row r="67" spans="1:45" x14ac:dyDescent="0.25">
      <c r="A67" s="8"/>
      <c r="B67" s="81" t="str">
        <f>'Tournament Results Data'!B40</f>
        <v>Match #</v>
      </c>
      <c r="C67" s="83"/>
      <c r="D67" s="81" t="str">
        <f>'Tournament Results Data'!D55</f>
        <v>1</v>
      </c>
      <c r="E67" s="82"/>
      <c r="F67" s="82"/>
      <c r="G67" s="82"/>
      <c r="H67" s="82"/>
      <c r="I67" s="82"/>
      <c r="J67" s="83"/>
      <c r="K67" s="81" t="str">
        <f>'Tournament Results Data'!K55</f>
        <v>2</v>
      </c>
      <c r="L67" s="82"/>
      <c r="M67" s="82"/>
      <c r="N67" s="82"/>
      <c r="O67" s="82"/>
      <c r="P67" s="82"/>
      <c r="Q67" s="83"/>
      <c r="R67" s="81" t="str">
        <f>'Tournament Results Data'!R55</f>
        <v>3</v>
      </c>
      <c r="S67" s="82"/>
      <c r="T67" s="82"/>
      <c r="U67" s="82"/>
      <c r="V67" s="82"/>
      <c r="W67" s="82"/>
      <c r="X67" s="83"/>
      <c r="Y67" s="81" t="str">
        <f>'Tournament Results Data'!Y55</f>
        <v>4</v>
      </c>
      <c r="Z67" s="82"/>
      <c r="AA67" s="82"/>
      <c r="AB67" s="82"/>
      <c r="AC67" s="82"/>
      <c r="AD67" s="82"/>
      <c r="AE67" s="83"/>
      <c r="AF67" s="81" t="str">
        <f>'Tournament Results Data'!AF55</f>
        <v>5</v>
      </c>
      <c r="AG67" s="82"/>
      <c r="AH67" s="82"/>
      <c r="AI67" s="82"/>
      <c r="AJ67" s="82"/>
      <c r="AK67" s="82"/>
      <c r="AL67" s="83"/>
      <c r="AM67" s="81" t="str">
        <f>'Tournament Results Data'!AM55</f>
        <v>6</v>
      </c>
      <c r="AN67" s="82"/>
      <c r="AO67" s="82"/>
      <c r="AP67" s="82"/>
      <c r="AQ67" s="82"/>
      <c r="AR67" s="82"/>
      <c r="AS67" s="114"/>
    </row>
    <row r="68" spans="1:45" x14ac:dyDescent="0.25">
      <c r="A68" s="8"/>
      <c r="B68" s="81" t="str">
        <f>'Tournament Results Data'!B41</f>
        <v>Match(Work)</v>
      </c>
      <c r="C68" s="83"/>
      <c r="D68" s="81" t="str">
        <f>'Tournament Results Data'!D56</f>
        <v>1 vs 3 (2)</v>
      </c>
      <c r="E68" s="82"/>
      <c r="F68" s="82"/>
      <c r="G68" s="82"/>
      <c r="H68" s="82"/>
      <c r="I68" s="82"/>
      <c r="J68" s="83"/>
      <c r="K68" s="81" t="str">
        <f>'Tournament Results Data'!K56</f>
        <v>2 vs 3 (1)</v>
      </c>
      <c r="L68" s="82"/>
      <c r="M68" s="82"/>
      <c r="N68" s="82"/>
      <c r="O68" s="82"/>
      <c r="P68" s="82"/>
      <c r="Q68" s="83"/>
      <c r="R68" s="81" t="str">
        <f>'Tournament Results Data'!R56</f>
        <v>1 vs 2 (3)</v>
      </c>
      <c r="S68" s="82"/>
      <c r="T68" s="82"/>
      <c r="U68" s="82"/>
      <c r="V68" s="82"/>
      <c r="W68" s="82"/>
      <c r="X68" s="83"/>
      <c r="Y68" s="81" t="str">
        <f>'Tournament Results Data'!Y56</f>
        <v>1 vs 2 (3)</v>
      </c>
      <c r="Z68" s="82"/>
      <c r="AA68" s="82"/>
      <c r="AB68" s="82"/>
      <c r="AC68" s="82"/>
      <c r="AD68" s="82"/>
      <c r="AE68" s="83"/>
      <c r="AF68" s="81" t="str">
        <f>'Tournament Results Data'!AF56</f>
        <v>2 vs 3 (1)</v>
      </c>
      <c r="AG68" s="82"/>
      <c r="AH68" s="82"/>
      <c r="AI68" s="82"/>
      <c r="AJ68" s="82"/>
      <c r="AK68" s="82"/>
      <c r="AL68" s="83"/>
      <c r="AM68" s="81" t="str">
        <f>'Tournament Results Data'!AM56</f>
        <v>1 vs 3 (2)</v>
      </c>
      <c r="AN68" s="82"/>
      <c r="AO68" s="82"/>
      <c r="AP68" s="82"/>
      <c r="AQ68" s="82"/>
      <c r="AR68" s="82"/>
      <c r="AS68" s="114"/>
    </row>
    <row r="69" spans="1:45" ht="21" customHeight="1" x14ac:dyDescent="0.25">
      <c r="A69" s="8"/>
      <c r="B69" s="81" t="str">
        <f>'Tournament Results Data'!B42</f>
        <v>Score Set 1</v>
      </c>
      <c r="C69" s="83"/>
      <c r="D69" s="137"/>
      <c r="E69" s="138"/>
      <c r="F69" s="138"/>
      <c r="G69" s="5" t="str">
        <f>'Tournament Results Data'!G42</f>
        <v>-</v>
      </c>
      <c r="H69" s="139"/>
      <c r="I69" s="139"/>
      <c r="J69" s="140"/>
      <c r="K69" s="137"/>
      <c r="L69" s="138"/>
      <c r="M69" s="138"/>
      <c r="N69" s="5" t="str">
        <f>'Tournament Results Data'!N42</f>
        <v>-</v>
      </c>
      <c r="O69" s="139"/>
      <c r="P69" s="139"/>
      <c r="Q69" s="140"/>
      <c r="R69" s="137"/>
      <c r="S69" s="138"/>
      <c r="T69" s="138"/>
      <c r="U69" s="5" t="str">
        <f>'Tournament Results Data'!U42</f>
        <v>-</v>
      </c>
      <c r="V69" s="139"/>
      <c r="W69" s="139"/>
      <c r="X69" s="140"/>
      <c r="Y69" s="137"/>
      <c r="Z69" s="138"/>
      <c r="AA69" s="138"/>
      <c r="AB69" s="5" t="str">
        <f>'Tournament Results Data'!AB42</f>
        <v>-</v>
      </c>
      <c r="AC69" s="139"/>
      <c r="AD69" s="139"/>
      <c r="AE69" s="140"/>
      <c r="AF69" s="137"/>
      <c r="AG69" s="138"/>
      <c r="AH69" s="138"/>
      <c r="AI69" s="5" t="str">
        <f>'Tournament Results Data'!AI42</f>
        <v>-</v>
      </c>
      <c r="AJ69" s="139"/>
      <c r="AK69" s="139"/>
      <c r="AL69" s="140"/>
      <c r="AM69" s="137"/>
      <c r="AN69" s="138"/>
      <c r="AO69" s="138"/>
      <c r="AP69" s="5" t="str">
        <f>'Tournament Results Data'!AP42</f>
        <v>-</v>
      </c>
      <c r="AQ69" s="139"/>
      <c r="AR69" s="139"/>
      <c r="AS69" s="146"/>
    </row>
    <row r="70" spans="1:45" ht="21" customHeight="1" x14ac:dyDescent="0.25">
      <c r="A70" s="8"/>
      <c r="B70" s="81" t="str">
        <f>'Tournament Results Data'!B43</f>
        <v>Score Set 2</v>
      </c>
      <c r="C70" s="83"/>
      <c r="D70" s="137"/>
      <c r="E70" s="138"/>
      <c r="F70" s="138"/>
      <c r="G70" s="5" t="str">
        <f>'Tournament Results Data'!G43</f>
        <v>-</v>
      </c>
      <c r="H70" s="139"/>
      <c r="I70" s="139"/>
      <c r="J70" s="140"/>
      <c r="K70" s="137"/>
      <c r="L70" s="138"/>
      <c r="M70" s="138"/>
      <c r="N70" s="5" t="str">
        <f>'Tournament Results Data'!N43</f>
        <v>-</v>
      </c>
      <c r="O70" s="139"/>
      <c r="P70" s="139"/>
      <c r="Q70" s="140"/>
      <c r="R70" s="137"/>
      <c r="S70" s="138"/>
      <c r="T70" s="138"/>
      <c r="U70" s="5" t="str">
        <f>'Tournament Results Data'!U43</f>
        <v>-</v>
      </c>
      <c r="V70" s="139"/>
      <c r="W70" s="139"/>
      <c r="X70" s="140"/>
      <c r="Y70" s="137"/>
      <c r="Z70" s="138"/>
      <c r="AA70" s="138"/>
      <c r="AB70" s="5" t="str">
        <f>'Tournament Results Data'!AB43</f>
        <v>-</v>
      </c>
      <c r="AC70" s="139"/>
      <c r="AD70" s="139"/>
      <c r="AE70" s="140"/>
      <c r="AF70" s="137"/>
      <c r="AG70" s="138"/>
      <c r="AH70" s="138"/>
      <c r="AI70" s="5" t="str">
        <f>'Tournament Results Data'!AI43</f>
        <v>-</v>
      </c>
      <c r="AJ70" s="139"/>
      <c r="AK70" s="139"/>
      <c r="AL70" s="140"/>
      <c r="AM70" s="137"/>
      <c r="AN70" s="138"/>
      <c r="AO70" s="138"/>
      <c r="AP70" s="5" t="str">
        <f>'Tournament Results Data'!AP43</f>
        <v>-</v>
      </c>
      <c r="AQ70" s="139"/>
      <c r="AR70" s="139"/>
      <c r="AS70" s="146"/>
    </row>
    <row r="71" spans="1:45" ht="21" customHeight="1" thickBot="1" x14ac:dyDescent="0.3">
      <c r="A71" s="10"/>
      <c r="B71" s="110" t="str">
        <f>'Tournament Results Data'!B44</f>
        <v>Score Set 3</v>
      </c>
      <c r="C71" s="111"/>
      <c r="D71" s="142"/>
      <c r="E71" s="143"/>
      <c r="F71" s="143"/>
      <c r="G71" s="16" t="str">
        <f>'Tournament Results Data'!G44</f>
        <v>-</v>
      </c>
      <c r="H71" s="144"/>
      <c r="I71" s="144"/>
      <c r="J71" s="153"/>
      <c r="K71" s="142"/>
      <c r="L71" s="143"/>
      <c r="M71" s="143"/>
      <c r="N71" s="16" t="str">
        <f>'Tournament Results Data'!N44</f>
        <v>-</v>
      </c>
      <c r="O71" s="144"/>
      <c r="P71" s="144"/>
      <c r="Q71" s="153"/>
      <c r="R71" s="142"/>
      <c r="S71" s="143"/>
      <c r="T71" s="143"/>
      <c r="U71" s="16" t="str">
        <f>'Tournament Results Data'!U44</f>
        <v>-</v>
      </c>
      <c r="V71" s="144"/>
      <c r="W71" s="144"/>
      <c r="X71" s="153"/>
      <c r="Y71" s="142"/>
      <c r="Z71" s="143"/>
      <c r="AA71" s="143"/>
      <c r="AB71" s="16" t="str">
        <f>'Tournament Results Data'!AB44</f>
        <v>-</v>
      </c>
      <c r="AC71" s="144"/>
      <c r="AD71" s="144"/>
      <c r="AE71" s="153"/>
      <c r="AF71" s="142"/>
      <c r="AG71" s="143"/>
      <c r="AH71" s="143"/>
      <c r="AI71" s="16" t="str">
        <f>'Tournament Results Data'!AI44</f>
        <v>-</v>
      </c>
      <c r="AJ71" s="144"/>
      <c r="AK71" s="144"/>
      <c r="AL71" s="153"/>
      <c r="AM71" s="142"/>
      <c r="AN71" s="143"/>
      <c r="AO71" s="143"/>
      <c r="AP71" s="16" t="str">
        <f>'Tournament Results Data'!AP44</f>
        <v>-</v>
      </c>
      <c r="AQ71" s="144"/>
      <c r="AR71" s="144"/>
      <c r="AS71" s="145"/>
    </row>
    <row r="72" spans="1:45" x14ac:dyDescent="0.25">
      <c r="A72" s="2"/>
      <c r="B72" s="2"/>
      <c r="C72" s="2"/>
      <c r="D72" s="20"/>
      <c r="E72" s="20"/>
      <c r="F72" s="20"/>
      <c r="G72" s="2"/>
      <c r="H72" s="21"/>
      <c r="I72" s="21"/>
      <c r="J72" s="21"/>
      <c r="K72" s="20"/>
      <c r="L72" s="20"/>
      <c r="M72" s="20"/>
      <c r="N72" s="2"/>
      <c r="O72" s="21"/>
      <c r="P72" s="21"/>
      <c r="Q72" s="21"/>
      <c r="R72" s="20"/>
      <c r="S72" s="20"/>
      <c r="T72" s="20"/>
      <c r="U72" s="2"/>
      <c r="V72" s="21"/>
      <c r="W72" s="21"/>
      <c r="X72" s="21"/>
      <c r="Y72" s="20"/>
      <c r="Z72" s="20"/>
      <c r="AA72" s="20"/>
      <c r="AB72" s="2"/>
      <c r="AC72" s="21"/>
      <c r="AD72" s="21"/>
      <c r="AE72" s="21"/>
      <c r="AF72" s="20"/>
      <c r="AG72" s="20"/>
      <c r="AH72" s="20"/>
      <c r="AI72" s="2"/>
      <c r="AJ72" s="21"/>
      <c r="AK72" s="21"/>
      <c r="AL72" s="21"/>
      <c r="AM72" s="20"/>
      <c r="AN72" s="20"/>
      <c r="AO72" s="20"/>
      <c r="AP72" s="2"/>
      <c r="AQ72" s="21"/>
      <c r="AR72" s="21"/>
      <c r="AS72" s="21"/>
    </row>
    <row r="73" spans="1:45" x14ac:dyDescent="0.25">
      <c r="B73" s="6" t="str">
        <f>'Tournament Results Data'!B1</f>
        <v xml:space="preserve">Tournament:  </v>
      </c>
      <c r="C73" s="136">
        <f>'Tournament Results Data'!C1</f>
        <v>0</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row>
    <row r="74" spans="1:45" x14ac:dyDescent="0.25">
      <c r="B74" s="6"/>
    </row>
    <row r="75" spans="1:45" x14ac:dyDescent="0.25">
      <c r="A75" s="151" t="str">
        <f>'Tournament Results Data'!A3</f>
        <v xml:space="preserve">Date:  </v>
      </c>
      <c r="B75" s="151"/>
      <c r="C75" s="152">
        <f>'Tournament Results Data'!C3</f>
        <v>0</v>
      </c>
      <c r="D75" s="152"/>
      <c r="E75" s="152"/>
    </row>
    <row r="76" spans="1:45" x14ac:dyDescent="0.25">
      <c r="B76" s="6"/>
    </row>
    <row r="77" spans="1:45" x14ac:dyDescent="0.25">
      <c r="B77" s="6" t="str">
        <f>'Tournament Results Data'!B5</f>
        <v xml:space="preserve">Site:  </v>
      </c>
      <c r="C77" s="136">
        <f>'Tournament Results Data'!C5</f>
        <v>0</v>
      </c>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row>
    <row r="79" spans="1:45" ht="17.399999999999999" x14ac:dyDescent="0.3">
      <c r="B79" s="158" t="s">
        <v>48</v>
      </c>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row>
    <row r="81" spans="1:47" ht="12.75" customHeight="1" x14ac:dyDescent="0.25">
      <c r="A81" s="154"/>
      <c r="B81" s="154"/>
      <c r="C81" s="155"/>
      <c r="D81" s="40"/>
      <c r="E81" s="40"/>
      <c r="F81" s="2"/>
      <c r="G81" s="2"/>
      <c r="H81" s="2"/>
      <c r="I81" s="2"/>
      <c r="J81" s="2"/>
      <c r="K81" s="2"/>
      <c r="L81" s="2"/>
      <c r="M81" s="2"/>
      <c r="N81" s="2"/>
      <c r="O81" s="2"/>
      <c r="P81" s="2"/>
      <c r="Q81" s="2"/>
      <c r="R81" s="2"/>
      <c r="S81" s="2"/>
      <c r="T81" s="2"/>
      <c r="U81" s="2"/>
      <c r="V81" s="2"/>
      <c r="W81" s="2"/>
      <c r="X81" s="2"/>
      <c r="Y81" s="2"/>
      <c r="Z81" s="2"/>
      <c r="AA81" s="21" t="s">
        <v>91</v>
      </c>
      <c r="AB81" s="2"/>
      <c r="AC81" s="2"/>
      <c r="AD81" s="32"/>
    </row>
    <row r="82" spans="1:47" ht="12.75" customHeight="1" x14ac:dyDescent="0.25">
      <c r="A82" s="29"/>
      <c r="B82" s="29"/>
      <c r="C82" s="36"/>
      <c r="D82" s="29"/>
      <c r="E82" s="29"/>
      <c r="F82" s="29"/>
      <c r="G82" s="17"/>
      <c r="H82" s="30"/>
      <c r="I82" s="30"/>
      <c r="J82" s="30"/>
      <c r="K82" s="30"/>
      <c r="L82" s="30"/>
      <c r="M82" s="30"/>
      <c r="N82" s="30"/>
      <c r="O82" s="30"/>
      <c r="P82" s="30"/>
      <c r="Q82" s="30"/>
      <c r="R82" s="2"/>
      <c r="S82" s="2"/>
      <c r="T82" s="2"/>
      <c r="U82" s="2"/>
      <c r="V82" s="2"/>
      <c r="W82" s="2"/>
      <c r="X82" s="2"/>
      <c r="Y82" s="21" t="s">
        <v>83</v>
      </c>
      <c r="Z82" s="2"/>
      <c r="AA82" s="21"/>
      <c r="AB82" s="2"/>
      <c r="AC82" s="2"/>
      <c r="AD82" s="32"/>
    </row>
    <row r="83" spans="1:47" ht="12.75" customHeight="1" x14ac:dyDescent="0.25">
      <c r="A83" s="2"/>
      <c r="B83" s="2" t="s">
        <v>49</v>
      </c>
      <c r="C83" s="27"/>
      <c r="D83" s="15"/>
      <c r="E83" s="81"/>
      <c r="F83" s="82"/>
      <c r="G83" s="82"/>
      <c r="H83" s="82"/>
      <c r="I83" s="82"/>
      <c r="J83" s="82"/>
      <c r="K83" s="82"/>
      <c r="L83" s="82"/>
      <c r="M83" s="82"/>
      <c r="N83" s="82"/>
      <c r="O83" s="82"/>
      <c r="P83" s="82"/>
      <c r="Q83" s="82"/>
      <c r="R83" s="82"/>
      <c r="S83" s="82"/>
      <c r="T83" s="82"/>
      <c r="U83" s="82"/>
      <c r="V83" s="83"/>
      <c r="W83" s="2"/>
      <c r="X83" s="2"/>
      <c r="Y83" s="2"/>
      <c r="Z83" s="2"/>
      <c r="AA83" s="2"/>
      <c r="AB83" s="2"/>
      <c r="AC83" s="2"/>
      <c r="AD83" s="32"/>
    </row>
    <row r="84" spans="1:47" ht="12.75" customHeight="1" x14ac:dyDescent="0.25">
      <c r="A84" s="29"/>
      <c r="B84" s="29"/>
      <c r="C84" s="36"/>
      <c r="D84" s="29"/>
      <c r="E84"/>
      <c r="F84"/>
      <c r="G84"/>
      <c r="H84"/>
      <c r="I84"/>
      <c r="J84"/>
      <c r="K84" s="156"/>
      <c r="L84" s="157"/>
      <c r="M84" s="5" t="s">
        <v>11</v>
      </c>
      <c r="N84" s="71"/>
      <c r="O84" s="141"/>
      <c r="P84"/>
      <c r="Q84"/>
      <c r="R84"/>
      <c r="S84"/>
      <c r="T84"/>
      <c r="U84"/>
      <c r="V84" s="41"/>
      <c r="W84" s="28"/>
      <c r="X84"/>
      <c r="Y84"/>
      <c r="Z84"/>
      <c r="AA84"/>
      <c r="AB84"/>
      <c r="AC84"/>
      <c r="AD84"/>
      <c r="AE84"/>
      <c r="AF84"/>
      <c r="AG84"/>
      <c r="AH84"/>
      <c r="AI84"/>
      <c r="AJ84"/>
      <c r="AK84"/>
      <c r="AL84"/>
      <c r="AM84"/>
      <c r="AN84"/>
      <c r="AO84"/>
      <c r="AU84" s="2"/>
    </row>
    <row r="85" spans="1:47" ht="12.75" customHeight="1" x14ac:dyDescent="0.25">
      <c r="A85" s="15"/>
      <c r="B85" s="33"/>
      <c r="C85" s="38"/>
      <c r="D85" s="32"/>
      <c r="E85" s="32"/>
      <c r="F85" s="32"/>
      <c r="G85" s="32"/>
      <c r="H85" s="32"/>
      <c r="I85" s="32"/>
      <c r="J85" s="32"/>
      <c r="K85" s="32"/>
      <c r="L85" s="32"/>
      <c r="M85" s="32"/>
      <c r="N85" s="32"/>
      <c r="O85" s="32"/>
      <c r="P85" s="32"/>
      <c r="Q85" s="32"/>
      <c r="R85" s="32"/>
      <c r="S85" s="32"/>
      <c r="T85" s="32"/>
      <c r="U85" s="32"/>
      <c r="V85"/>
      <c r="W85"/>
      <c r="X85"/>
      <c r="Y85"/>
      <c r="Z85"/>
      <c r="AA85"/>
      <c r="AB85"/>
      <c r="AC85"/>
      <c r="AD85"/>
      <c r="AE85"/>
      <c r="AF85"/>
      <c r="AG85"/>
      <c r="AH85"/>
      <c r="AI85"/>
      <c r="AJ85"/>
      <c r="AK85"/>
      <c r="AL85"/>
      <c r="AM85"/>
      <c r="AN85"/>
      <c r="AO85"/>
      <c r="AU85" s="39"/>
    </row>
    <row r="86" spans="1:47" ht="12.75" customHeight="1" x14ac:dyDescent="0.25">
      <c r="A86" s="154"/>
      <c r="B86" s="154"/>
      <c r="C86" s="155"/>
      <c r="D86" s="2"/>
      <c r="E86" s="2"/>
      <c r="F86" s="2"/>
      <c r="G86" s="2"/>
      <c r="H86" s="2"/>
      <c r="I86" s="2"/>
      <c r="J86" s="2"/>
      <c r="K86" s="2"/>
      <c r="L86" s="2"/>
      <c r="M86" s="2"/>
      <c r="N86" s="2"/>
      <c r="O86" s="2"/>
      <c r="P86" s="2"/>
      <c r="Q86" s="2"/>
      <c r="R86" s="2"/>
      <c r="S86" s="2"/>
      <c r="T86" s="2"/>
      <c r="U86" s="2"/>
      <c r="V86"/>
      <c r="W86"/>
      <c r="X86"/>
      <c r="Y86"/>
      <c r="Z86"/>
      <c r="AA86"/>
      <c r="AB86"/>
      <c r="AC86"/>
      <c r="AD86"/>
      <c r="AE86"/>
      <c r="AF86"/>
      <c r="AG86"/>
      <c r="AH86"/>
      <c r="AI86"/>
      <c r="AJ86"/>
      <c r="AK86"/>
      <c r="AL86"/>
      <c r="AM86"/>
      <c r="AN86"/>
      <c r="AO86"/>
    </row>
    <row r="87" spans="1:47" ht="12.75" customHeight="1" x14ac:dyDescent="0.25">
      <c r="A87" s="29"/>
      <c r="B87" s="29"/>
      <c r="C87" s="29"/>
      <c r="D87" s="29"/>
      <c r="E87" s="29"/>
      <c r="F87" s="29"/>
      <c r="G87" s="17"/>
      <c r="H87" s="30"/>
      <c r="I87" s="30"/>
      <c r="J87" s="30"/>
      <c r="K87" s="30"/>
      <c r="L87" s="30"/>
      <c r="M87" s="30"/>
      <c r="N87" s="30"/>
      <c r="O87" s="30"/>
      <c r="P87" s="30"/>
      <c r="Q87" s="30"/>
      <c r="R87" s="2"/>
      <c r="S87" s="2"/>
      <c r="T87" s="2"/>
      <c r="U87" s="2"/>
      <c r="V87"/>
      <c r="W87"/>
      <c r="X87"/>
      <c r="Y87"/>
      <c r="Z87"/>
      <c r="AA87"/>
      <c r="AB87"/>
      <c r="AC87"/>
      <c r="AD87"/>
      <c r="AE87"/>
      <c r="AF87"/>
      <c r="AG87"/>
      <c r="AH87"/>
      <c r="AI87"/>
      <c r="AJ87"/>
      <c r="AK87"/>
      <c r="AL87"/>
      <c r="AM87"/>
      <c r="AN87"/>
      <c r="AO87"/>
    </row>
    <row r="88" spans="1:47" ht="12.75" customHeight="1" x14ac:dyDescent="0.25">
      <c r="A88" s="2"/>
      <c r="B88" s="2"/>
      <c r="C88" s="2"/>
      <c r="D88" s="2"/>
      <c r="E88" s="2"/>
      <c r="F88" s="2"/>
      <c r="G88" s="2"/>
      <c r="H88" s="2"/>
      <c r="I88" s="2"/>
      <c r="J88" s="2"/>
      <c r="K88" s="2"/>
      <c r="L88" s="2"/>
      <c r="M88" s="2"/>
      <c r="N88" s="2"/>
      <c r="O88" s="2"/>
      <c r="P88" s="2"/>
      <c r="Q88" s="2"/>
      <c r="R88" s="2"/>
      <c r="S88" s="2"/>
      <c r="T88" s="2"/>
      <c r="U88" s="2"/>
      <c r="V88"/>
      <c r="W88"/>
      <c r="X88"/>
      <c r="Y88"/>
      <c r="Z88"/>
      <c r="AA88"/>
      <c r="AB88"/>
      <c r="AC88"/>
      <c r="AD88"/>
      <c r="AE88"/>
      <c r="AF88"/>
      <c r="AG88"/>
      <c r="AH88"/>
      <c r="AI88"/>
      <c r="AJ88"/>
      <c r="AK88"/>
      <c r="AL88"/>
      <c r="AM88"/>
      <c r="AN88"/>
      <c r="AO88"/>
    </row>
    <row r="89" spans="1:47" ht="12.75" customHeight="1" x14ac:dyDescent="0.25">
      <c r="A89" s="154"/>
      <c r="B89" s="154"/>
      <c r="C89" s="155"/>
      <c r="D89" s="2"/>
      <c r="E89" s="2"/>
      <c r="F89" s="2"/>
      <c r="G89" s="2"/>
      <c r="H89" s="2"/>
      <c r="I89" s="2"/>
      <c r="J89" s="2"/>
      <c r="K89" s="2"/>
      <c r="L89" s="2"/>
      <c r="M89" s="2"/>
      <c r="N89" s="2"/>
      <c r="O89" s="2"/>
      <c r="P89" s="2"/>
      <c r="Q89" s="2"/>
      <c r="R89" s="2"/>
      <c r="S89" s="2"/>
      <c r="T89" s="2"/>
      <c r="U89" s="2"/>
      <c r="V89"/>
      <c r="W89"/>
      <c r="X89"/>
      <c r="Y89"/>
      <c r="Z89"/>
      <c r="AA89"/>
      <c r="AB89"/>
      <c r="AC89"/>
      <c r="AD89"/>
      <c r="AE89"/>
      <c r="AF89"/>
      <c r="AG89"/>
      <c r="AH89"/>
      <c r="AI89"/>
      <c r="AJ89"/>
      <c r="AK89"/>
      <c r="AL89"/>
      <c r="AM89"/>
      <c r="AN89"/>
      <c r="AO89"/>
    </row>
    <row r="90" spans="1:47" ht="12.75" customHeight="1" x14ac:dyDescent="0.25">
      <c r="A90" s="29"/>
      <c r="B90" s="29"/>
      <c r="C90" s="35"/>
      <c r="D90" s="29"/>
      <c r="E90" s="29"/>
      <c r="F90" s="29"/>
      <c r="G90" s="17"/>
      <c r="H90" s="30"/>
      <c r="I90" s="30"/>
      <c r="J90" s="30"/>
      <c r="K90" s="30"/>
      <c r="L90" s="30"/>
      <c r="M90" s="30"/>
      <c r="N90" s="30"/>
      <c r="O90" s="30"/>
      <c r="P90" s="30"/>
      <c r="Q90" s="30"/>
      <c r="R90" s="2"/>
      <c r="S90" s="2"/>
      <c r="T90" s="2"/>
      <c r="U90" s="2"/>
      <c r="V90"/>
      <c r="W90"/>
      <c r="X90"/>
      <c r="Y90"/>
      <c r="Z90"/>
      <c r="AA90"/>
      <c r="AB90"/>
      <c r="AC90"/>
      <c r="AD90"/>
      <c r="AE90"/>
      <c r="AF90"/>
      <c r="AG90"/>
      <c r="AH90"/>
      <c r="AI90"/>
      <c r="AJ90"/>
      <c r="AK90"/>
      <c r="AL90"/>
      <c r="AM90"/>
      <c r="AN90"/>
      <c r="AO90"/>
    </row>
    <row r="91" spans="1:47" ht="12.75" customHeight="1" x14ac:dyDescent="0.25">
      <c r="A91" s="2"/>
      <c r="B91" s="32" t="s">
        <v>50</v>
      </c>
      <c r="C91" s="37"/>
      <c r="D91" s="33"/>
      <c r="E91" s="81"/>
      <c r="F91" s="82"/>
      <c r="G91" s="82"/>
      <c r="H91" s="82"/>
      <c r="I91" s="82"/>
      <c r="J91" s="82"/>
      <c r="K91" s="82"/>
      <c r="L91" s="82"/>
      <c r="M91" s="82"/>
      <c r="N91" s="82"/>
      <c r="O91" s="82"/>
      <c r="P91" s="82"/>
      <c r="Q91" s="82"/>
      <c r="R91" s="82"/>
      <c r="S91" s="82"/>
      <c r="T91" s="82"/>
      <c r="U91" s="82"/>
      <c r="V91" s="83"/>
      <c r="W91" s="28"/>
      <c r="X91"/>
      <c r="Y91"/>
      <c r="Z91"/>
      <c r="AA91"/>
      <c r="AB91"/>
      <c r="AC91"/>
      <c r="AD91"/>
      <c r="AE91"/>
      <c r="AF91"/>
      <c r="AG91"/>
      <c r="AH91"/>
      <c r="AI91"/>
      <c r="AJ91"/>
      <c r="AK91"/>
      <c r="AL91"/>
      <c r="AM91"/>
      <c r="AN91"/>
      <c r="AO91"/>
      <c r="AU91" s="1"/>
    </row>
    <row r="92" spans="1:47" ht="12.75" customHeight="1" x14ac:dyDescent="0.25">
      <c r="A92" s="2"/>
      <c r="B92" s="2"/>
      <c r="C92" s="27"/>
      <c r="D92" s="2"/>
      <c r="E92"/>
      <c r="F92"/>
      <c r="G92"/>
      <c r="H92"/>
      <c r="I92"/>
      <c r="J92"/>
      <c r="K92" s="159"/>
      <c r="L92" s="149"/>
      <c r="M92" s="5" t="s">
        <v>11</v>
      </c>
      <c r="N92" s="149"/>
      <c r="O92" s="150"/>
      <c r="P92"/>
      <c r="Q92"/>
      <c r="R92"/>
      <c r="S92"/>
      <c r="T92"/>
      <c r="U92"/>
      <c r="V92" s="2"/>
      <c r="W92"/>
      <c r="X92"/>
      <c r="Y92"/>
      <c r="Z92"/>
      <c r="AA92"/>
      <c r="AB92"/>
      <c r="AC92"/>
      <c r="AD92"/>
      <c r="AE92"/>
      <c r="AF92"/>
      <c r="AG92"/>
      <c r="AH92"/>
      <c r="AI92"/>
      <c r="AJ92"/>
      <c r="AK92"/>
      <c r="AL92"/>
      <c r="AM92"/>
      <c r="AN92"/>
      <c r="AO92"/>
    </row>
    <row r="93" spans="1:47" ht="12.75" customHeight="1" x14ac:dyDescent="0.25">
      <c r="A93" s="15"/>
      <c r="B93" s="15"/>
      <c r="C93" s="26"/>
      <c r="D93" s="2"/>
      <c r="E93" s="2"/>
      <c r="F93" s="2"/>
      <c r="G93" s="2"/>
      <c r="H93" s="2"/>
      <c r="I93" s="2"/>
      <c r="J93" s="2"/>
      <c r="K93" s="2"/>
      <c r="L93" s="2"/>
      <c r="M93" s="2"/>
      <c r="N93" s="2"/>
      <c r="O93" s="2"/>
      <c r="P93" s="2"/>
      <c r="Q93" s="2"/>
      <c r="R93" s="2"/>
      <c r="S93" s="2"/>
      <c r="T93" s="2"/>
      <c r="U93" s="2"/>
      <c r="V93" s="2"/>
      <c r="W93" s="2"/>
      <c r="X93" s="2"/>
      <c r="Y93" s="2"/>
      <c r="Z93" s="2"/>
      <c r="AA93" s="2"/>
      <c r="AB93" s="2"/>
      <c r="AC93" s="2"/>
      <c r="AD93" s="32"/>
    </row>
    <row r="94" spans="1:47" ht="12.75" customHeight="1" x14ac:dyDescent="0.25">
      <c r="A94" s="154"/>
      <c r="B94" s="154"/>
      <c r="C94" s="155"/>
      <c r="D94" s="2"/>
      <c r="E94" s="2"/>
      <c r="F94" s="2"/>
      <c r="G94" s="2"/>
      <c r="H94" s="2"/>
      <c r="I94" s="2"/>
      <c r="J94" s="2"/>
      <c r="K94" s="2"/>
      <c r="L94" s="2"/>
      <c r="M94" s="2"/>
      <c r="N94" s="2"/>
      <c r="O94" s="2"/>
      <c r="P94" s="2"/>
      <c r="Q94" s="2"/>
      <c r="R94" s="2"/>
      <c r="S94" s="2"/>
      <c r="T94" s="2"/>
      <c r="U94" s="2"/>
      <c r="V94" s="2"/>
      <c r="W94" s="2"/>
      <c r="X94" s="2"/>
      <c r="Y94" s="2"/>
      <c r="Z94" s="2"/>
      <c r="AA94" s="2"/>
      <c r="AB94" s="2"/>
      <c r="AC94" s="2"/>
      <c r="AD94" s="32"/>
    </row>
    <row r="95" spans="1:47" ht="12.75" customHeight="1" x14ac:dyDescent="0.25">
      <c r="A95" s="29"/>
      <c r="B95" s="29"/>
      <c r="C95" s="29"/>
      <c r="D95" s="29"/>
      <c r="E95" s="29"/>
      <c r="F95" s="29"/>
      <c r="G95" s="17"/>
      <c r="H95" s="30"/>
      <c r="I95" s="30"/>
      <c r="J95" s="30"/>
      <c r="K95" s="30"/>
      <c r="L95" s="30"/>
      <c r="M95" s="30"/>
      <c r="N95" s="30"/>
      <c r="O95" s="30"/>
      <c r="P95" s="30"/>
      <c r="Q95" s="30"/>
      <c r="R95" s="2"/>
      <c r="S95" s="2"/>
      <c r="T95" s="2"/>
      <c r="U95" s="2"/>
      <c r="V95" s="2"/>
      <c r="W95" s="2"/>
      <c r="X95" s="2"/>
      <c r="Y95" s="2"/>
      <c r="Z95" s="2"/>
      <c r="AA95" s="2"/>
      <c r="AB95" s="2"/>
      <c r="AC95" s="2"/>
      <c r="AD95" s="32"/>
    </row>
    <row r="96" spans="1:47" ht="12.75" customHeight="1" x14ac:dyDescent="0.25">
      <c r="A96" s="154"/>
      <c r="B96" s="154"/>
      <c r="C96" s="155"/>
      <c r="D96" s="2"/>
      <c r="E96" s="2"/>
      <c r="F96" s="2"/>
      <c r="G96" s="2"/>
      <c r="H96" s="2"/>
      <c r="I96" s="2"/>
      <c r="J96" s="2"/>
      <c r="K96" s="2"/>
      <c r="L96" s="2"/>
      <c r="M96" s="2"/>
      <c r="N96" s="2"/>
      <c r="O96" s="2"/>
      <c r="P96" s="2"/>
      <c r="Q96" s="2"/>
      <c r="R96" s="2"/>
      <c r="S96" s="2"/>
      <c r="T96" s="2"/>
      <c r="U96" s="2"/>
      <c r="V96"/>
      <c r="W96" s="2"/>
      <c r="X96" s="2"/>
      <c r="Y96" s="2"/>
      <c r="Z96" s="2"/>
      <c r="AA96" s="2"/>
      <c r="AB96" s="2"/>
      <c r="AC96" s="2"/>
      <c r="AD96" s="32"/>
    </row>
    <row r="97" spans="1:46" ht="12.75" customHeight="1" x14ac:dyDescent="0.25">
      <c r="A97" s="29"/>
      <c r="B97" s="29"/>
      <c r="C97" s="35"/>
      <c r="D97" s="29"/>
      <c r="E97" s="29"/>
      <c r="F97" s="29"/>
      <c r="G97" s="17"/>
      <c r="H97" s="30"/>
      <c r="I97" s="30"/>
      <c r="J97" s="30"/>
      <c r="K97" s="30"/>
      <c r="L97" s="30"/>
      <c r="M97" s="30"/>
      <c r="N97" s="30"/>
      <c r="O97" s="30"/>
      <c r="P97" s="30"/>
      <c r="Q97" s="30"/>
      <c r="R97" s="2"/>
      <c r="S97" s="2"/>
      <c r="T97" s="2"/>
      <c r="U97" s="2"/>
      <c r="V97"/>
      <c r="W97" s="2"/>
      <c r="X97" s="2"/>
      <c r="Y97" s="2"/>
      <c r="Z97" s="2"/>
      <c r="AA97" s="2"/>
      <c r="AB97" s="2"/>
      <c r="AC97" s="2"/>
      <c r="AD97" s="32"/>
    </row>
    <row r="98" spans="1:46" ht="12.75" customHeight="1" x14ac:dyDescent="0.25">
      <c r="A98" s="2"/>
      <c r="B98" s="32" t="s">
        <v>51</v>
      </c>
      <c r="C98" s="37"/>
      <c r="D98" s="33"/>
      <c r="E98" s="81"/>
      <c r="F98" s="82"/>
      <c r="G98" s="82"/>
      <c r="H98" s="82"/>
      <c r="I98" s="82"/>
      <c r="J98" s="82"/>
      <c r="K98" s="82"/>
      <c r="L98" s="82"/>
      <c r="M98" s="82"/>
      <c r="N98" s="82"/>
      <c r="O98" s="82"/>
      <c r="P98" s="82"/>
      <c r="Q98" s="82"/>
      <c r="R98" s="82"/>
      <c r="S98" s="82"/>
      <c r="T98" s="82"/>
      <c r="U98" s="82"/>
      <c r="V98" s="83"/>
      <c r="W98" s="2"/>
      <c r="X98" s="2"/>
      <c r="Y98" s="2"/>
      <c r="Z98" s="2"/>
      <c r="AA98" s="2"/>
      <c r="AB98" s="2"/>
      <c r="AC98" s="2"/>
      <c r="AD98" s="32"/>
    </row>
    <row r="99" spans="1:46" ht="12.75" customHeight="1" x14ac:dyDescent="0.25">
      <c r="A99" s="2"/>
      <c r="B99" s="2"/>
      <c r="C99" s="27"/>
      <c r="D99" s="2"/>
      <c r="E99"/>
      <c r="F99"/>
      <c r="G99"/>
      <c r="H99"/>
      <c r="I99"/>
      <c r="J99"/>
      <c r="K99" s="159"/>
      <c r="L99" s="149"/>
      <c r="M99" s="5" t="s">
        <v>11</v>
      </c>
      <c r="N99" s="149"/>
      <c r="O99" s="150"/>
      <c r="P99"/>
      <c r="Q99"/>
      <c r="R99"/>
      <c r="S99"/>
      <c r="T99"/>
      <c r="U99"/>
      <c r="V99" s="2"/>
      <c r="W99" s="2"/>
      <c r="X99" s="2"/>
      <c r="Y99" s="2"/>
      <c r="Z99" s="2"/>
      <c r="AA99" s="2"/>
      <c r="AB99" s="2"/>
      <c r="AC99" s="2"/>
      <c r="AD99" s="32"/>
    </row>
    <row r="100" spans="1:46" ht="12.75" customHeight="1" x14ac:dyDescent="0.25">
      <c r="A100" s="15"/>
      <c r="B100" s="15"/>
      <c r="C100" s="26"/>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32"/>
    </row>
    <row r="101" spans="1:46" ht="12.75" customHeight="1" x14ac:dyDescent="0.25">
      <c r="A101" s="154"/>
      <c r="B101" s="154"/>
      <c r="C101" s="155"/>
      <c r="D101" s="2"/>
      <c r="E101" s="2"/>
      <c r="F101" s="2"/>
      <c r="G101" s="2"/>
      <c r="H101" s="2"/>
      <c r="I101" s="2"/>
      <c r="J101" s="2"/>
      <c r="K101" s="2"/>
      <c r="L101" s="2"/>
      <c r="M101" s="2"/>
      <c r="N101" s="2"/>
      <c r="O101" s="2"/>
      <c r="P101" s="2"/>
      <c r="Q101" s="2"/>
      <c r="R101" s="2"/>
      <c r="S101" s="2"/>
      <c r="T101" s="2"/>
      <c r="U101" s="2"/>
      <c r="V101" s="2"/>
      <c r="W101" s="32"/>
      <c r="X101" s="32"/>
      <c r="Y101" s="32"/>
      <c r="Z101" s="32"/>
      <c r="AA101" s="32"/>
      <c r="AB101" s="32"/>
      <c r="AC101" s="32"/>
      <c r="AD101" s="32"/>
    </row>
    <row r="102" spans="1:46" ht="12.75" customHeight="1" x14ac:dyDescent="0.25">
      <c r="A102" s="40"/>
      <c r="B102" s="40"/>
      <c r="C102" s="40"/>
      <c r="D102" s="2"/>
      <c r="E102" s="2"/>
      <c r="F102" s="2"/>
      <c r="G102" s="2"/>
      <c r="H102" s="2"/>
      <c r="I102" s="2"/>
      <c r="J102" s="2"/>
      <c r="K102" s="2"/>
      <c r="L102" s="2"/>
      <c r="M102" s="2"/>
      <c r="N102" s="2"/>
      <c r="O102" s="2"/>
      <c r="P102" s="2"/>
      <c r="Q102" s="2"/>
      <c r="R102" s="2"/>
      <c r="S102" s="2"/>
      <c r="T102" s="2"/>
      <c r="U102" s="2"/>
      <c r="V102" s="2"/>
      <c r="W102" s="32"/>
      <c r="X102" s="32"/>
      <c r="Y102" s="32"/>
      <c r="Z102" s="32"/>
      <c r="AA102" s="32"/>
      <c r="AB102" s="32"/>
      <c r="AC102" s="32"/>
      <c r="AD102" s="32"/>
    </row>
    <row r="104" spans="1:46" x14ac:dyDescent="0.25">
      <c r="B104" s="6" t="str">
        <f>'Tournament Results Data'!B1</f>
        <v xml:space="preserve">Tournament:  </v>
      </c>
      <c r="C104" s="136">
        <f>'Tournament Results Data'!C1</f>
        <v>0</v>
      </c>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row>
    <row r="105" spans="1:46" x14ac:dyDescent="0.25">
      <c r="B105" s="6"/>
    </row>
    <row r="106" spans="1:46" x14ac:dyDescent="0.25">
      <c r="A106" s="151" t="str">
        <f>'Tournament Results Data'!A3</f>
        <v xml:space="preserve">Date:  </v>
      </c>
      <c r="B106" s="151"/>
      <c r="C106" s="152">
        <f>'Tournament Results Data'!C3</f>
        <v>0</v>
      </c>
      <c r="D106" s="152"/>
      <c r="E106" s="152"/>
    </row>
    <row r="107" spans="1:46" x14ac:dyDescent="0.25">
      <c r="B107" s="6"/>
    </row>
    <row r="108" spans="1:46" x14ac:dyDescent="0.25">
      <c r="B108" s="6" t="str">
        <f>'Tournament Results Data'!B5</f>
        <v xml:space="preserve">Site:  </v>
      </c>
      <c r="C108" s="136">
        <f>'Tournament Results Data'!C5</f>
        <v>0</v>
      </c>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row>
    <row r="111" spans="1:46" ht="17.399999999999999" x14ac:dyDescent="0.3">
      <c r="A111" s="162" t="s">
        <v>92</v>
      </c>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51"/>
    </row>
    <row r="112" spans="1:46" x14ac:dyDescent="0.25">
      <c r="A112" s="31"/>
      <c r="B112" s="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T112" s="1"/>
    </row>
    <row r="113" spans="1:46" x14ac:dyDescent="0.25">
      <c r="A113" s="166"/>
      <c r="B113" s="154"/>
      <c r="C113" s="154"/>
      <c r="D113" s="15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32"/>
      <c r="AT113" s="1"/>
    </row>
    <row r="114" spans="1:46" x14ac:dyDescent="0.25">
      <c r="A114" s="31"/>
      <c r="B114" s="29"/>
      <c r="C114" s="29"/>
      <c r="D114" s="35"/>
      <c r="E114" s="29"/>
      <c r="F114" s="29"/>
      <c r="G114" s="29"/>
      <c r="H114" s="17"/>
      <c r="I114" s="30"/>
      <c r="J114" s="30"/>
      <c r="K114" s="30"/>
      <c r="L114" s="30"/>
      <c r="M114" s="30"/>
      <c r="N114" s="30"/>
      <c r="O114" s="30"/>
      <c r="P114" s="30"/>
      <c r="Q114" s="30"/>
      <c r="R114" s="30"/>
      <c r="S114" s="2"/>
      <c r="T114" s="2"/>
      <c r="U114" s="2"/>
      <c r="V114" s="2"/>
      <c r="W114" s="2"/>
      <c r="X114" s="2"/>
      <c r="Y114" s="2"/>
      <c r="Z114" s="2"/>
      <c r="AA114" s="2"/>
      <c r="AB114" s="2"/>
      <c r="AC114" s="2"/>
      <c r="AD114" s="2"/>
      <c r="AE114" s="32"/>
      <c r="AT114" s="1"/>
    </row>
    <row r="115" spans="1:46" x14ac:dyDescent="0.25">
      <c r="A115" s="31"/>
      <c r="B115" s="2"/>
      <c r="C115" s="2"/>
      <c r="D115" s="27"/>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32"/>
      <c r="AT115" s="1"/>
    </row>
    <row r="116" spans="1:46" x14ac:dyDescent="0.25">
      <c r="A116" s="31"/>
      <c r="B116" s="2"/>
      <c r="C116" s="2"/>
      <c r="D116" s="27"/>
      <c r="E116" s="15"/>
      <c r="F116" s="81"/>
      <c r="G116" s="82"/>
      <c r="H116" s="82"/>
      <c r="I116" s="82"/>
      <c r="J116" s="82"/>
      <c r="K116" s="82"/>
      <c r="L116" s="82"/>
      <c r="M116" s="82"/>
      <c r="N116" s="82"/>
      <c r="O116" s="82"/>
      <c r="P116" s="82"/>
      <c r="Q116" s="82"/>
      <c r="R116" s="82"/>
      <c r="S116" s="82"/>
      <c r="T116" s="82"/>
      <c r="U116" s="82"/>
      <c r="V116" s="82"/>
      <c r="W116" s="83"/>
      <c r="X116" s="2"/>
      <c r="Y116" s="2"/>
      <c r="Z116" s="2"/>
      <c r="AA116" s="2"/>
      <c r="AB116" s="2"/>
      <c r="AC116" s="2"/>
      <c r="AD116" s="2"/>
      <c r="AE116" s="32"/>
      <c r="AT116" s="1"/>
    </row>
    <row r="117" spans="1:46" x14ac:dyDescent="0.25">
      <c r="A117" s="31"/>
      <c r="B117" s="29"/>
      <c r="C117" s="29"/>
      <c r="D117" s="36"/>
      <c r="E117" s="29"/>
      <c r="F117" s="160"/>
      <c r="G117" s="161"/>
      <c r="H117" s="15" t="s">
        <v>11</v>
      </c>
      <c r="I117" s="167"/>
      <c r="J117" s="168"/>
      <c r="K117" s="30" t="s">
        <v>93</v>
      </c>
      <c r="L117" s="160"/>
      <c r="M117" s="161"/>
      <c r="N117" s="15" t="s">
        <v>11</v>
      </c>
      <c r="O117" s="161"/>
      <c r="P117" s="169"/>
      <c r="Q117" s="30" t="s">
        <v>93</v>
      </c>
      <c r="R117" s="160"/>
      <c r="S117" s="161"/>
      <c r="T117" s="15" t="s">
        <v>11</v>
      </c>
      <c r="U117" s="163"/>
      <c r="V117" s="164"/>
      <c r="W117" s="2"/>
      <c r="X117" s="2"/>
      <c r="Y117" s="2"/>
      <c r="Z117" s="2"/>
      <c r="AA117" s="2"/>
      <c r="AB117" s="2"/>
      <c r="AC117" s="2"/>
      <c r="AD117" s="2"/>
      <c r="AE117" s="32"/>
      <c r="AT117" s="1"/>
    </row>
    <row r="118" spans="1:46" x14ac:dyDescent="0.25">
      <c r="A118" s="31"/>
      <c r="B118" s="2"/>
      <c r="C118" s="32"/>
      <c r="D118" s="37"/>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T118" s="1"/>
    </row>
    <row r="119" spans="1:46" x14ac:dyDescent="0.25">
      <c r="A119" s="34"/>
      <c r="B119" s="15"/>
      <c r="C119" s="33"/>
      <c r="D119" s="38"/>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T119" s="1"/>
    </row>
    <row r="120" spans="1:46" x14ac:dyDescent="0.25">
      <c r="A120" s="166"/>
      <c r="B120" s="154"/>
      <c r="C120" s="154"/>
      <c r="D120" s="15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32"/>
      <c r="AT120" s="1"/>
    </row>
    <row r="123" spans="1:46" x14ac:dyDescent="0.25">
      <c r="B123" s="60" t="s">
        <v>96</v>
      </c>
    </row>
    <row r="125" spans="1:46" x14ac:dyDescent="0.25">
      <c r="B125" s="60" t="s">
        <v>97</v>
      </c>
    </row>
  </sheetData>
  <sheetProtection password="EF6D" sheet="1" objects="1" scenarios="1" selectLockedCells="1" selectUnlockedCells="1"/>
  <mergeCells count="414">
    <mergeCell ref="U117:V117"/>
    <mergeCell ref="C108:AA108"/>
    <mergeCell ref="R9:AA16"/>
    <mergeCell ref="A120:D120"/>
    <mergeCell ref="A113:D113"/>
    <mergeCell ref="F116:W116"/>
    <mergeCell ref="F117:G117"/>
    <mergeCell ref="I117:J117"/>
    <mergeCell ref="L117:M117"/>
    <mergeCell ref="O117:P117"/>
    <mergeCell ref="R117:S117"/>
    <mergeCell ref="R68:X68"/>
    <mergeCell ref="D70:F70"/>
    <mergeCell ref="E91:V91"/>
    <mergeCell ref="C73:AA73"/>
    <mergeCell ref="C104:AA104"/>
    <mergeCell ref="A111:AS111"/>
    <mergeCell ref="O71:Q71"/>
    <mergeCell ref="AM69:AO69"/>
    <mergeCell ref="AQ69:AS69"/>
    <mergeCell ref="A106:B106"/>
    <mergeCell ref="C106:E106"/>
    <mergeCell ref="A89:C89"/>
    <mergeCell ref="A86:C86"/>
    <mergeCell ref="A101:C101"/>
    <mergeCell ref="A96:C96"/>
    <mergeCell ref="E98:V98"/>
    <mergeCell ref="K99:L99"/>
    <mergeCell ref="A94:C94"/>
    <mergeCell ref="K92:L92"/>
    <mergeCell ref="N92:O92"/>
    <mergeCell ref="D71:F71"/>
    <mergeCell ref="H71:J71"/>
    <mergeCell ref="K71:M71"/>
    <mergeCell ref="E83:V83"/>
    <mergeCell ref="A81:C81"/>
    <mergeCell ref="K84:L84"/>
    <mergeCell ref="N84:O84"/>
    <mergeCell ref="C75:E75"/>
    <mergeCell ref="B79:AS79"/>
    <mergeCell ref="A75:B75"/>
    <mergeCell ref="AC70:AE70"/>
    <mergeCell ref="AC71:AE71"/>
    <mergeCell ref="AQ71:AS71"/>
    <mergeCell ref="AM71:AO71"/>
    <mergeCell ref="R71:T71"/>
    <mergeCell ref="AF71:AH71"/>
    <mergeCell ref="AJ71:AL71"/>
    <mergeCell ref="R70:T70"/>
    <mergeCell ref="V70:X70"/>
    <mergeCell ref="D69:F69"/>
    <mergeCell ref="K70:M70"/>
    <mergeCell ref="Y70:AA70"/>
    <mergeCell ref="B71:C71"/>
    <mergeCell ref="O69:Q69"/>
    <mergeCell ref="R69:T69"/>
    <mergeCell ref="V71:X71"/>
    <mergeCell ref="B70:C70"/>
    <mergeCell ref="H70:J70"/>
    <mergeCell ref="V69:X69"/>
    <mergeCell ref="AM68:AS68"/>
    <mergeCell ref="K68:Q68"/>
    <mergeCell ref="AQ70:AS70"/>
    <mergeCell ref="R67:X67"/>
    <mergeCell ref="Y67:AE67"/>
    <mergeCell ref="AF70:AH70"/>
    <mergeCell ref="AJ70:AL70"/>
    <mergeCell ref="AM70:AO70"/>
    <mergeCell ref="AF67:AL67"/>
    <mergeCell ref="Y69:AA69"/>
    <mergeCell ref="R65:X65"/>
    <mergeCell ref="Y65:AE65"/>
    <mergeCell ref="R64:T64"/>
    <mergeCell ref="U64:W64"/>
    <mergeCell ref="AE64:AG64"/>
    <mergeCell ref="B65:C65"/>
    <mergeCell ref="D65:J65"/>
    <mergeCell ref="K65:Q65"/>
    <mergeCell ref="AB64:AD64"/>
    <mergeCell ref="AF65:AL65"/>
    <mergeCell ref="D50:F50"/>
    <mergeCell ref="O50:Q50"/>
    <mergeCell ref="X64:AA64"/>
    <mergeCell ref="X61:AA61"/>
    <mergeCell ref="R62:T62"/>
    <mergeCell ref="U62:W62"/>
    <mergeCell ref="X62:AA62"/>
    <mergeCell ref="AL62:AO62"/>
    <mergeCell ref="AM67:AS67"/>
    <mergeCell ref="AF68:AL68"/>
    <mergeCell ref="H50:J50"/>
    <mergeCell ref="K50:M50"/>
    <mergeCell ref="AB59:AK60"/>
    <mergeCell ref="Y50:AA50"/>
    <mergeCell ref="AC50:AE50"/>
    <mergeCell ref="C56:AA56"/>
    <mergeCell ref="B62:G62"/>
    <mergeCell ref="AJ49:AL49"/>
    <mergeCell ref="AF50:AH50"/>
    <mergeCell ref="R49:T49"/>
    <mergeCell ref="AC49:AE49"/>
    <mergeCell ref="V49:X49"/>
    <mergeCell ref="R50:T50"/>
    <mergeCell ref="V50:X50"/>
    <mergeCell ref="AJ50:AL50"/>
    <mergeCell ref="AF49:AH49"/>
    <mergeCell ref="R46:X46"/>
    <mergeCell ref="Y46:AE46"/>
    <mergeCell ref="AC48:AE48"/>
    <mergeCell ref="B48:C48"/>
    <mergeCell ref="B47:C47"/>
    <mergeCell ref="D47:J47"/>
    <mergeCell ref="K47:Q47"/>
    <mergeCell ref="D46:J46"/>
    <mergeCell ref="K46:Q46"/>
    <mergeCell ref="B46:C46"/>
    <mergeCell ref="R44:X44"/>
    <mergeCell ref="Y45:AE45"/>
    <mergeCell ref="D45:J45"/>
    <mergeCell ref="B44:C44"/>
    <mergeCell ref="D44:J44"/>
    <mergeCell ref="K44:Q44"/>
    <mergeCell ref="K45:Q45"/>
    <mergeCell ref="B45:C45"/>
    <mergeCell ref="AP41:AS41"/>
    <mergeCell ref="AH41:AK41"/>
    <mergeCell ref="B41:G41"/>
    <mergeCell ref="X43:AA43"/>
    <mergeCell ref="R41:T41"/>
    <mergeCell ref="R42:T42"/>
    <mergeCell ref="U42:W42"/>
    <mergeCell ref="X42:AA42"/>
    <mergeCell ref="U41:W41"/>
    <mergeCell ref="B43:G43"/>
    <mergeCell ref="AP40:AS40"/>
    <mergeCell ref="AB40:AD40"/>
    <mergeCell ref="AE40:AG40"/>
    <mergeCell ref="AH40:AK40"/>
    <mergeCell ref="AL40:AO40"/>
    <mergeCell ref="C32:E32"/>
    <mergeCell ref="C34:AA34"/>
    <mergeCell ref="AP37:AS39"/>
    <mergeCell ref="R40:T40"/>
    <mergeCell ref="B20:C20"/>
    <mergeCell ref="B21:C21"/>
    <mergeCell ref="D23:J23"/>
    <mergeCell ref="O21:Q21"/>
    <mergeCell ref="D21:F21"/>
    <mergeCell ref="R26:X26"/>
    <mergeCell ref="R24:X24"/>
    <mergeCell ref="R18:X18"/>
    <mergeCell ref="Y18:AE18"/>
    <mergeCell ref="R21:T21"/>
    <mergeCell ref="V21:X21"/>
    <mergeCell ref="AC21:AE21"/>
    <mergeCell ref="Y20:AE20"/>
    <mergeCell ref="R20:X20"/>
    <mergeCell ref="AF21:AH21"/>
    <mergeCell ref="R23:X23"/>
    <mergeCell ref="Y19:AE19"/>
    <mergeCell ref="AM17:AS28"/>
    <mergeCell ref="AF18:AL18"/>
    <mergeCell ref="AF17:AL17"/>
    <mergeCell ref="AF20:AL20"/>
    <mergeCell ref="AJ27:AL27"/>
    <mergeCell ref="Y21:AA21"/>
    <mergeCell ref="V22:X22"/>
    <mergeCell ref="AP15:AS15"/>
    <mergeCell ref="AL15:AO15"/>
    <mergeCell ref="AP13:AS13"/>
    <mergeCell ref="AP14:AS14"/>
    <mergeCell ref="AL13:AO13"/>
    <mergeCell ref="AL14:AO14"/>
    <mergeCell ref="B16:G16"/>
    <mergeCell ref="AE15:AG15"/>
    <mergeCell ref="AH13:AK13"/>
    <mergeCell ref="AB14:AD14"/>
    <mergeCell ref="AH14:AK14"/>
    <mergeCell ref="B13:G13"/>
    <mergeCell ref="AH15:AK15"/>
    <mergeCell ref="AE13:AG13"/>
    <mergeCell ref="AE11:AG11"/>
    <mergeCell ref="AP12:AS12"/>
    <mergeCell ref="AH11:AK11"/>
    <mergeCell ref="AH12:AK12"/>
    <mergeCell ref="AB12:AD12"/>
    <mergeCell ref="H16:Q16"/>
    <mergeCell ref="H13:Q13"/>
    <mergeCell ref="AB13:AD13"/>
    <mergeCell ref="AP16:AS16"/>
    <mergeCell ref="AL16:AO16"/>
    <mergeCell ref="B14:G14"/>
    <mergeCell ref="H14:Q14"/>
    <mergeCell ref="H12:Q12"/>
    <mergeCell ref="B12:G12"/>
    <mergeCell ref="AE14:AG14"/>
    <mergeCell ref="AP9:AS11"/>
    <mergeCell ref="AL9:AO11"/>
    <mergeCell ref="AL12:AO12"/>
    <mergeCell ref="AB9:AK10"/>
    <mergeCell ref="AB11:AD11"/>
    <mergeCell ref="C3:AA3"/>
    <mergeCell ref="C5:E5"/>
    <mergeCell ref="C7:AA7"/>
    <mergeCell ref="K17:Q17"/>
    <mergeCell ref="R17:X17"/>
    <mergeCell ref="Y17:AE17"/>
    <mergeCell ref="AB16:AD16"/>
    <mergeCell ref="H15:Q15"/>
    <mergeCell ref="AB15:AD15"/>
    <mergeCell ref="AE12:AG12"/>
    <mergeCell ref="A5:B5"/>
    <mergeCell ref="D19:J19"/>
    <mergeCell ref="B9:Q9"/>
    <mergeCell ref="B10:Q10"/>
    <mergeCell ref="B11:Q11"/>
    <mergeCell ref="B15:G15"/>
    <mergeCell ref="B19:C19"/>
    <mergeCell ref="D18:J18"/>
    <mergeCell ref="B17:C17"/>
    <mergeCell ref="B18:C18"/>
    <mergeCell ref="AL63:AO63"/>
    <mergeCell ref="AP63:AS63"/>
    <mergeCell ref="AP64:AS64"/>
    <mergeCell ref="AL64:AO64"/>
    <mergeCell ref="AP59:AS61"/>
    <mergeCell ref="AF66:AL66"/>
    <mergeCell ref="AM66:AS66"/>
    <mergeCell ref="AH62:AK62"/>
    <mergeCell ref="AH63:AK63"/>
    <mergeCell ref="AL59:AO61"/>
    <mergeCell ref="AM65:AS65"/>
    <mergeCell ref="AH64:AK64"/>
    <mergeCell ref="AP62:AS62"/>
    <mergeCell ref="AH61:AK61"/>
    <mergeCell ref="AB61:AD61"/>
    <mergeCell ref="AE61:AG61"/>
    <mergeCell ref="AB63:AD63"/>
    <mergeCell ref="AE63:AG63"/>
    <mergeCell ref="AB62:AD62"/>
    <mergeCell ref="AE62:AG62"/>
    <mergeCell ref="Y24:AE24"/>
    <mergeCell ref="AF24:AL24"/>
    <mergeCell ref="AF23:AL23"/>
    <mergeCell ref="AJ22:AL22"/>
    <mergeCell ref="Y23:AE23"/>
    <mergeCell ref="AC22:AE22"/>
    <mergeCell ref="Y22:AA22"/>
    <mergeCell ref="K69:M69"/>
    <mergeCell ref="B49:C49"/>
    <mergeCell ref="D49:F49"/>
    <mergeCell ref="H49:J49"/>
    <mergeCell ref="K49:M49"/>
    <mergeCell ref="A54:B54"/>
    <mergeCell ref="C54:E54"/>
    <mergeCell ref="B50:C50"/>
    <mergeCell ref="B66:C66"/>
    <mergeCell ref="H62:Q62"/>
    <mergeCell ref="N99:O99"/>
    <mergeCell ref="R63:T63"/>
    <mergeCell ref="K66:Q66"/>
    <mergeCell ref="H64:Q64"/>
    <mergeCell ref="R66:X66"/>
    <mergeCell ref="O70:Q70"/>
    <mergeCell ref="C77:AA77"/>
    <mergeCell ref="Y71:AA71"/>
    <mergeCell ref="H69:J69"/>
    <mergeCell ref="B69:C69"/>
    <mergeCell ref="B68:C68"/>
    <mergeCell ref="Y66:AE66"/>
    <mergeCell ref="D67:J67"/>
    <mergeCell ref="K67:Q67"/>
    <mergeCell ref="B67:C67"/>
    <mergeCell ref="D66:J66"/>
    <mergeCell ref="D68:J68"/>
    <mergeCell ref="B64:G64"/>
    <mergeCell ref="B63:G63"/>
    <mergeCell ref="R59:AA60"/>
    <mergeCell ref="R61:T61"/>
    <mergeCell ref="U61:W61"/>
    <mergeCell ref="Y25:AE25"/>
    <mergeCell ref="AB41:AD41"/>
    <mergeCell ref="C30:AA30"/>
    <mergeCell ref="V27:X27"/>
    <mergeCell ref="A32:B32"/>
    <mergeCell ref="AH39:AK39"/>
    <mergeCell ref="AF48:AH48"/>
    <mergeCell ref="AH16:AK16"/>
    <mergeCell ref="AE16:AG16"/>
    <mergeCell ref="B60:Q60"/>
    <mergeCell ref="B27:C27"/>
    <mergeCell ref="AF19:AL19"/>
    <mergeCell ref="AJ21:AL21"/>
    <mergeCell ref="R19:X19"/>
    <mergeCell ref="D25:J25"/>
    <mergeCell ref="AJ69:AL69"/>
    <mergeCell ref="AC69:AE69"/>
    <mergeCell ref="Y49:AA49"/>
    <mergeCell ref="AF69:AH69"/>
    <mergeCell ref="K48:M48"/>
    <mergeCell ref="O48:Q48"/>
    <mergeCell ref="H63:Q63"/>
    <mergeCell ref="U63:W63"/>
    <mergeCell ref="X63:AA63"/>
    <mergeCell ref="Y68:AE68"/>
    <mergeCell ref="AC27:AE27"/>
    <mergeCell ref="B25:C25"/>
    <mergeCell ref="H27:J27"/>
    <mergeCell ref="K26:Q26"/>
    <mergeCell ref="B26:C26"/>
    <mergeCell ref="O27:Q27"/>
    <mergeCell ref="K27:M27"/>
    <mergeCell ref="R25:X25"/>
    <mergeCell ref="V28:X28"/>
    <mergeCell ref="K23:Q23"/>
    <mergeCell ref="R22:T22"/>
    <mergeCell ref="B24:C24"/>
    <mergeCell ref="D24:J24"/>
    <mergeCell ref="K24:Q24"/>
    <mergeCell ref="B23:C23"/>
    <mergeCell ref="O22:Q22"/>
    <mergeCell ref="AC28:AE28"/>
    <mergeCell ref="AF28:AH28"/>
    <mergeCell ref="AJ28:AL28"/>
    <mergeCell ref="B38:Q38"/>
    <mergeCell ref="B39:Q39"/>
    <mergeCell ref="Y27:AA27"/>
    <mergeCell ref="R27:T27"/>
    <mergeCell ref="B37:Q37"/>
    <mergeCell ref="B28:C28"/>
    <mergeCell ref="D27:F27"/>
    <mergeCell ref="AM47:AS47"/>
    <mergeCell ref="AL43:AO43"/>
    <mergeCell ref="AP43:AS43"/>
    <mergeCell ref="AH42:AK42"/>
    <mergeCell ref="AE39:AG39"/>
    <mergeCell ref="AB37:AK38"/>
    <mergeCell ref="AB42:AD42"/>
    <mergeCell ref="AE42:AG42"/>
    <mergeCell ref="AE41:AG41"/>
    <mergeCell ref="AL37:AO39"/>
    <mergeCell ref="AL41:AO41"/>
    <mergeCell ref="Y47:AE47"/>
    <mergeCell ref="AF47:AL47"/>
    <mergeCell ref="X41:AA41"/>
    <mergeCell ref="AM44:AS44"/>
    <mergeCell ref="AB43:AD43"/>
    <mergeCell ref="AE43:AG43"/>
    <mergeCell ref="AH43:AK43"/>
    <mergeCell ref="AF45:AL45"/>
    <mergeCell ref="Y44:AE44"/>
    <mergeCell ref="AL42:AO42"/>
    <mergeCell ref="AF46:AL46"/>
    <mergeCell ref="AM46:AS46"/>
    <mergeCell ref="AM45:AS45"/>
    <mergeCell ref="AP42:AS42"/>
    <mergeCell ref="AF44:AL44"/>
    <mergeCell ref="AJ48:AL48"/>
    <mergeCell ref="R48:T48"/>
    <mergeCell ref="V48:X48"/>
    <mergeCell ref="Y48:AA48"/>
    <mergeCell ref="AM50:AO50"/>
    <mergeCell ref="AQ50:AS50"/>
    <mergeCell ref="AM48:AO48"/>
    <mergeCell ref="AQ48:AS48"/>
    <mergeCell ref="AM49:AO49"/>
    <mergeCell ref="AQ49:AS49"/>
    <mergeCell ref="K20:Q20"/>
    <mergeCell ref="K21:M21"/>
    <mergeCell ref="H21:J21"/>
    <mergeCell ref="D17:J17"/>
    <mergeCell ref="D20:J20"/>
    <mergeCell ref="K18:Q18"/>
    <mergeCell ref="K19:Q19"/>
    <mergeCell ref="B22:C22"/>
    <mergeCell ref="D22:F22"/>
    <mergeCell ref="H22:J22"/>
    <mergeCell ref="K22:M22"/>
    <mergeCell ref="Y26:AE26"/>
    <mergeCell ref="AF25:AL25"/>
    <mergeCell ref="AF26:AL26"/>
    <mergeCell ref="D26:J26"/>
    <mergeCell ref="K25:Q25"/>
    <mergeCell ref="AF22:AH22"/>
    <mergeCell ref="D28:F28"/>
    <mergeCell ref="H28:J28"/>
    <mergeCell ref="K28:M28"/>
    <mergeCell ref="H40:Q40"/>
    <mergeCell ref="U40:W40"/>
    <mergeCell ref="X40:AA40"/>
    <mergeCell ref="Y28:AA28"/>
    <mergeCell ref="R28:T28"/>
    <mergeCell ref="R37:AA38"/>
    <mergeCell ref="R39:T39"/>
    <mergeCell ref="B42:G42"/>
    <mergeCell ref="H41:Q41"/>
    <mergeCell ref="H42:Q42"/>
    <mergeCell ref="H43:Q43"/>
    <mergeCell ref="B40:G40"/>
    <mergeCell ref="AF27:AH27"/>
    <mergeCell ref="O28:Q28"/>
    <mergeCell ref="U39:W39"/>
    <mergeCell ref="X39:AA39"/>
    <mergeCell ref="AB39:AD39"/>
    <mergeCell ref="R47:X47"/>
    <mergeCell ref="B61:Q61"/>
    <mergeCell ref="C52:AA52"/>
    <mergeCell ref="R45:X45"/>
    <mergeCell ref="B59:Q59"/>
    <mergeCell ref="R43:T43"/>
    <mergeCell ref="U43:W43"/>
    <mergeCell ref="D48:F48"/>
    <mergeCell ref="H48:J48"/>
    <mergeCell ref="O49:Q49"/>
  </mergeCells>
  <phoneticPr fontId="0" type="noConversion"/>
  <pageMargins left="0" right="0" top="0.5" bottom="0.25" header="0.5" footer="0.5"/>
  <pageSetup scale="135" firstPageNumber="6" fitToHeight="2" orientation="landscape" r:id="rId1"/>
  <headerFooter alignWithMargins="0"/>
  <rowBreaks count="3" manualBreakCount="3">
    <brk id="51" max="16383" man="1"/>
    <brk id="72" max="16383" man="1"/>
    <brk id="1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7"/>
  <sheetViews>
    <sheetView topLeftCell="A60" zoomScaleNormal="100" workbookViewId="0">
      <selection activeCell="AX49" sqref="AX49"/>
    </sheetView>
  </sheetViews>
  <sheetFormatPr defaultRowHeight="13.2" x14ac:dyDescent="0.25"/>
  <cols>
    <col min="1" max="1" width="2" style="3" bestFit="1" customWidth="1"/>
    <col min="2" max="2" width="13.109375" style="1" bestFit="1" customWidth="1"/>
    <col min="3" max="3" width="7.88671875" style="1" customWidth="1"/>
    <col min="4" max="45" width="1.6640625" style="1" customWidth="1"/>
  </cols>
  <sheetData>
    <row r="1" spans="1:45" x14ac:dyDescent="0.25">
      <c r="V1" s="1" t="s">
        <v>76</v>
      </c>
    </row>
    <row r="2" spans="1:45" x14ac:dyDescent="0.25">
      <c r="U2" s="1" t="s">
        <v>77</v>
      </c>
    </row>
    <row r="3" spans="1:45" x14ac:dyDescent="0.25">
      <c r="B3" s="6" t="str">
        <f>'Tournament Results Data'!B1</f>
        <v xml:space="preserve">Tournament:  </v>
      </c>
      <c r="C3" s="136">
        <f>'Tournament Results Data'!C1</f>
        <v>0</v>
      </c>
      <c r="D3" s="136"/>
      <c r="E3" s="136"/>
      <c r="F3" s="136"/>
      <c r="G3" s="136"/>
      <c r="H3" s="136"/>
      <c r="I3" s="136"/>
      <c r="J3" s="136"/>
      <c r="K3" s="136"/>
      <c r="L3" s="136"/>
      <c r="M3" s="136"/>
      <c r="N3" s="136"/>
      <c r="O3" s="136"/>
      <c r="P3" s="136"/>
      <c r="Q3" s="136"/>
      <c r="R3" s="136"/>
      <c r="S3" s="136"/>
      <c r="T3" s="136"/>
      <c r="U3" s="136"/>
      <c r="V3" s="136"/>
      <c r="W3" s="136"/>
      <c r="X3" s="136"/>
      <c r="Y3" s="136"/>
      <c r="Z3" s="136"/>
      <c r="AA3" s="136"/>
    </row>
    <row r="4" spans="1:45" x14ac:dyDescent="0.25">
      <c r="B4" s="6"/>
    </row>
    <row r="5" spans="1:45" x14ac:dyDescent="0.25">
      <c r="A5" s="151" t="str">
        <f>'Tournament Results Data'!$A$3</f>
        <v xml:space="preserve">Date:  </v>
      </c>
      <c r="B5" s="151"/>
      <c r="C5" s="152">
        <f>'Tournament Results Data'!C3</f>
        <v>0</v>
      </c>
      <c r="D5" s="152"/>
      <c r="E5" s="152"/>
    </row>
    <row r="6" spans="1:45" x14ac:dyDescent="0.25">
      <c r="B6" s="6"/>
    </row>
    <row r="7" spans="1:45" x14ac:dyDescent="0.25">
      <c r="B7" s="6" t="str">
        <f>'Tournament Results Data'!B5</f>
        <v xml:space="preserve">Site:  </v>
      </c>
      <c r="C7" s="136">
        <f>'Tournament Results Data'!C5</f>
        <v>0</v>
      </c>
      <c r="D7" s="136"/>
      <c r="E7" s="136"/>
      <c r="F7" s="136"/>
      <c r="G7" s="136"/>
      <c r="H7" s="136"/>
      <c r="I7" s="136"/>
      <c r="J7" s="136"/>
      <c r="K7" s="136"/>
      <c r="L7" s="136"/>
      <c r="M7" s="136"/>
      <c r="N7" s="136"/>
      <c r="O7" s="136"/>
      <c r="P7" s="136"/>
      <c r="Q7" s="136"/>
      <c r="R7" s="136"/>
      <c r="S7" s="136"/>
      <c r="T7" s="136"/>
      <c r="U7" s="136"/>
      <c r="V7" s="136"/>
      <c r="W7" s="136"/>
      <c r="X7" s="136"/>
      <c r="Y7" s="136"/>
      <c r="Z7" s="136"/>
      <c r="AA7" s="136"/>
    </row>
    <row r="8" spans="1:45" ht="10.5" customHeight="1" thickBot="1" x14ac:dyDescent="0.3"/>
    <row r="9" spans="1:45" ht="12" customHeight="1" x14ac:dyDescent="0.25">
      <c r="A9" s="7"/>
      <c r="B9" s="128" t="s">
        <v>40</v>
      </c>
      <c r="C9" s="128"/>
      <c r="D9" s="128"/>
      <c r="E9" s="128"/>
      <c r="F9" s="128"/>
      <c r="G9" s="128"/>
      <c r="H9" s="128"/>
      <c r="I9" s="128"/>
      <c r="J9" s="128"/>
      <c r="K9" s="128"/>
      <c r="L9" s="128"/>
      <c r="M9" s="128"/>
      <c r="N9" s="128"/>
      <c r="O9" s="128"/>
      <c r="P9" s="128"/>
      <c r="Q9" s="128"/>
      <c r="R9" s="104" t="s">
        <v>82</v>
      </c>
      <c r="S9" s="105"/>
      <c r="T9" s="105"/>
      <c r="U9" s="105"/>
      <c r="V9" s="105"/>
      <c r="W9" s="105"/>
      <c r="X9" s="105"/>
      <c r="Y9" s="105"/>
      <c r="Z9" s="105"/>
      <c r="AA9" s="106"/>
      <c r="AB9" s="104" t="s">
        <v>90</v>
      </c>
      <c r="AC9" s="105"/>
      <c r="AD9" s="105"/>
      <c r="AE9" s="105"/>
      <c r="AF9" s="105"/>
      <c r="AG9" s="105"/>
      <c r="AH9" s="105"/>
      <c r="AI9" s="105"/>
      <c r="AJ9" s="105"/>
      <c r="AK9" s="106"/>
      <c r="AL9" s="119"/>
      <c r="AM9" s="120"/>
      <c r="AN9" s="120"/>
      <c r="AO9" s="129"/>
      <c r="AP9" s="119" t="s">
        <v>2</v>
      </c>
      <c r="AQ9" s="120"/>
      <c r="AR9" s="120"/>
      <c r="AS9" s="121"/>
    </row>
    <row r="10" spans="1:45" ht="6" customHeight="1" x14ac:dyDescent="0.25">
      <c r="A10" s="8"/>
      <c r="B10" s="100"/>
      <c r="C10" s="100"/>
      <c r="D10" s="100"/>
      <c r="E10" s="100"/>
      <c r="F10" s="100"/>
      <c r="G10" s="100"/>
      <c r="H10" s="100"/>
      <c r="I10" s="100"/>
      <c r="J10" s="100"/>
      <c r="K10" s="100"/>
      <c r="L10" s="100"/>
      <c r="M10" s="100"/>
      <c r="N10" s="100"/>
      <c r="O10" s="100"/>
      <c r="P10" s="100"/>
      <c r="Q10" s="100"/>
      <c r="R10" s="107"/>
      <c r="S10" s="108"/>
      <c r="T10" s="108"/>
      <c r="U10" s="108"/>
      <c r="V10" s="108"/>
      <c r="W10" s="108"/>
      <c r="X10" s="108"/>
      <c r="Y10" s="108"/>
      <c r="Z10" s="108"/>
      <c r="AA10" s="109"/>
      <c r="AB10" s="107"/>
      <c r="AC10" s="108"/>
      <c r="AD10" s="108"/>
      <c r="AE10" s="108"/>
      <c r="AF10" s="108"/>
      <c r="AG10" s="108"/>
      <c r="AH10" s="108"/>
      <c r="AI10" s="108"/>
      <c r="AJ10" s="108"/>
      <c r="AK10" s="109"/>
      <c r="AL10" s="122"/>
      <c r="AM10" s="123"/>
      <c r="AN10" s="123"/>
      <c r="AO10" s="130"/>
      <c r="AP10" s="122"/>
      <c r="AQ10" s="123"/>
      <c r="AR10" s="123"/>
      <c r="AS10" s="124"/>
    </row>
    <row r="11" spans="1:45" ht="12" customHeight="1" x14ac:dyDescent="0.25">
      <c r="A11" s="8"/>
      <c r="B11" s="100" t="s">
        <v>35</v>
      </c>
      <c r="C11" s="100"/>
      <c r="D11" s="100"/>
      <c r="E11" s="100"/>
      <c r="F11" s="100"/>
      <c r="G11" s="100"/>
      <c r="H11" s="100"/>
      <c r="I11" s="100"/>
      <c r="J11" s="100"/>
      <c r="K11" s="100"/>
      <c r="L11" s="100"/>
      <c r="M11" s="100"/>
      <c r="N11" s="100"/>
      <c r="O11" s="100"/>
      <c r="P11" s="100"/>
      <c r="Q11" s="100"/>
      <c r="R11" s="81" t="s">
        <v>0</v>
      </c>
      <c r="S11" s="82"/>
      <c r="T11" s="83"/>
      <c r="U11" s="81" t="s">
        <v>1</v>
      </c>
      <c r="V11" s="82"/>
      <c r="W11" s="83"/>
      <c r="X11" s="81" t="s">
        <v>9</v>
      </c>
      <c r="Y11" s="82"/>
      <c r="Z11" s="82"/>
      <c r="AA11" s="83"/>
      <c r="AB11" s="81" t="s">
        <v>0</v>
      </c>
      <c r="AC11" s="82"/>
      <c r="AD11" s="83"/>
      <c r="AE11" s="81" t="s">
        <v>1</v>
      </c>
      <c r="AF11" s="82"/>
      <c r="AG11" s="83"/>
      <c r="AH11" s="81" t="s">
        <v>9</v>
      </c>
      <c r="AI11" s="82"/>
      <c r="AJ11" s="82"/>
      <c r="AK11" s="83"/>
      <c r="AL11" s="125"/>
      <c r="AM11" s="126"/>
      <c r="AN11" s="126"/>
      <c r="AO11" s="131"/>
      <c r="AP11" s="125"/>
      <c r="AQ11" s="126"/>
      <c r="AR11" s="126"/>
      <c r="AS11" s="127"/>
    </row>
    <row r="12" spans="1:45" ht="15.75" customHeight="1" x14ac:dyDescent="0.25">
      <c r="A12" s="9" t="s">
        <v>36</v>
      </c>
      <c r="B12" s="71" t="str">
        <f>'Tournament Results Data'!B10</f>
        <v xml:space="preserve"> </v>
      </c>
      <c r="C12" s="71"/>
      <c r="D12" s="71"/>
      <c r="E12" s="71"/>
      <c r="F12" s="71"/>
      <c r="G12" s="71"/>
      <c r="H12" s="71">
        <f>'Tournament Results Data'!H10</f>
        <v>0</v>
      </c>
      <c r="I12" s="71"/>
      <c r="J12" s="71"/>
      <c r="K12" s="71"/>
      <c r="L12" s="71"/>
      <c r="M12" s="71"/>
      <c r="N12" s="71"/>
      <c r="O12" s="71"/>
      <c r="P12" s="71"/>
      <c r="Q12" s="71"/>
      <c r="R12" s="81"/>
      <c r="S12" s="82"/>
      <c r="T12" s="83"/>
      <c r="U12" s="81"/>
      <c r="V12" s="82"/>
      <c r="W12" s="83"/>
      <c r="X12" s="81"/>
      <c r="Y12" s="82"/>
      <c r="Z12" s="82"/>
      <c r="AA12" s="83"/>
      <c r="AB12" s="72"/>
      <c r="AC12" s="73"/>
      <c r="AD12" s="74"/>
      <c r="AE12" s="72"/>
      <c r="AF12" s="73"/>
      <c r="AG12" s="74"/>
      <c r="AH12" s="78"/>
      <c r="AI12" s="79"/>
      <c r="AJ12" s="79"/>
      <c r="AK12" s="80"/>
      <c r="AL12" s="81"/>
      <c r="AM12" s="82"/>
      <c r="AN12" s="82"/>
      <c r="AO12" s="83"/>
      <c r="AP12" s="95"/>
      <c r="AQ12" s="96"/>
      <c r="AR12" s="96"/>
      <c r="AS12" s="118"/>
    </row>
    <row r="13" spans="1:45" ht="15.75" customHeight="1" x14ac:dyDescent="0.25">
      <c r="A13" s="9" t="s">
        <v>37</v>
      </c>
      <c r="B13" s="71">
        <f>'Tournament Results Data'!B11</f>
        <v>0</v>
      </c>
      <c r="C13" s="71"/>
      <c r="D13" s="71"/>
      <c r="E13" s="71"/>
      <c r="F13" s="71"/>
      <c r="G13" s="71"/>
      <c r="H13" s="71">
        <f>'Tournament Results Data'!H11</f>
        <v>0</v>
      </c>
      <c r="I13" s="71"/>
      <c r="J13" s="71"/>
      <c r="K13" s="71"/>
      <c r="L13" s="71"/>
      <c r="M13" s="71"/>
      <c r="N13" s="71"/>
      <c r="O13" s="71"/>
      <c r="P13" s="71"/>
      <c r="Q13" s="71"/>
      <c r="R13" s="81"/>
      <c r="S13" s="82"/>
      <c r="T13" s="83"/>
      <c r="U13" s="81"/>
      <c r="V13" s="82"/>
      <c r="W13" s="83"/>
      <c r="X13" s="81"/>
      <c r="Y13" s="82"/>
      <c r="Z13" s="82"/>
      <c r="AA13" s="83"/>
      <c r="AB13" s="72"/>
      <c r="AC13" s="73"/>
      <c r="AD13" s="74"/>
      <c r="AE13" s="72"/>
      <c r="AF13" s="73"/>
      <c r="AG13" s="74"/>
      <c r="AH13" s="78"/>
      <c r="AI13" s="79"/>
      <c r="AJ13" s="79"/>
      <c r="AK13" s="80"/>
      <c r="AL13" s="81"/>
      <c r="AM13" s="82"/>
      <c r="AN13" s="82"/>
      <c r="AO13" s="83"/>
      <c r="AP13" s="95"/>
      <c r="AQ13" s="96"/>
      <c r="AR13" s="96"/>
      <c r="AS13" s="118"/>
    </row>
    <row r="14" spans="1:45" ht="15.75" customHeight="1" x14ac:dyDescent="0.25">
      <c r="A14" s="9" t="s">
        <v>38</v>
      </c>
      <c r="B14" s="71">
        <f>'Tournament Results Data'!B12</f>
        <v>0</v>
      </c>
      <c r="C14" s="71"/>
      <c r="D14" s="71"/>
      <c r="E14" s="71"/>
      <c r="F14" s="71"/>
      <c r="G14" s="71"/>
      <c r="H14" s="71">
        <f>'Tournament Results Data'!H12</f>
        <v>0</v>
      </c>
      <c r="I14" s="71"/>
      <c r="J14" s="71"/>
      <c r="K14" s="71"/>
      <c r="L14" s="71"/>
      <c r="M14" s="71"/>
      <c r="N14" s="71"/>
      <c r="O14" s="71"/>
      <c r="P14" s="71"/>
      <c r="Q14" s="71"/>
      <c r="R14" s="81"/>
      <c r="S14" s="82"/>
      <c r="T14" s="83"/>
      <c r="U14" s="81"/>
      <c r="V14" s="82"/>
      <c r="W14" s="83"/>
      <c r="X14" s="81"/>
      <c r="Y14" s="82"/>
      <c r="Z14" s="82"/>
      <c r="AA14" s="83"/>
      <c r="AB14" s="72"/>
      <c r="AC14" s="73"/>
      <c r="AD14" s="74"/>
      <c r="AE14" s="72"/>
      <c r="AF14" s="73"/>
      <c r="AG14" s="74"/>
      <c r="AH14" s="78"/>
      <c r="AI14" s="79"/>
      <c r="AJ14" s="79"/>
      <c r="AK14" s="80"/>
      <c r="AL14" s="81"/>
      <c r="AM14" s="82"/>
      <c r="AN14" s="82"/>
      <c r="AO14" s="83"/>
      <c r="AP14" s="95"/>
      <c r="AQ14" s="96"/>
      <c r="AR14" s="96"/>
      <c r="AS14" s="118"/>
    </row>
    <row r="15" spans="1:45" ht="15.75" customHeight="1" x14ac:dyDescent="0.25">
      <c r="A15" s="9" t="s">
        <v>39</v>
      </c>
      <c r="B15" s="71">
        <f>'Tournament Results Data'!B13</f>
        <v>0</v>
      </c>
      <c r="C15" s="71"/>
      <c r="D15" s="71"/>
      <c r="E15" s="71"/>
      <c r="F15" s="71"/>
      <c r="G15" s="71"/>
      <c r="H15" s="71">
        <f>'Tournament Results Data'!H13</f>
        <v>0</v>
      </c>
      <c r="I15" s="71"/>
      <c r="J15" s="71"/>
      <c r="K15" s="71"/>
      <c r="L15" s="71"/>
      <c r="M15" s="71"/>
      <c r="N15" s="71"/>
      <c r="O15" s="71"/>
      <c r="P15" s="71"/>
      <c r="Q15" s="71"/>
      <c r="R15" s="81"/>
      <c r="S15" s="82"/>
      <c r="T15" s="83"/>
      <c r="U15" s="81"/>
      <c r="V15" s="82"/>
      <c r="W15" s="83"/>
      <c r="X15" s="81"/>
      <c r="Y15" s="82"/>
      <c r="Z15" s="82"/>
      <c r="AA15" s="83"/>
      <c r="AB15" s="72"/>
      <c r="AC15" s="73"/>
      <c r="AD15" s="74"/>
      <c r="AE15" s="72"/>
      <c r="AF15" s="73"/>
      <c r="AG15" s="74"/>
      <c r="AH15" s="78"/>
      <c r="AI15" s="79"/>
      <c r="AJ15" s="79"/>
      <c r="AK15" s="80"/>
      <c r="AL15" s="81"/>
      <c r="AM15" s="82"/>
      <c r="AN15" s="82"/>
      <c r="AO15" s="83"/>
      <c r="AP15" s="95"/>
      <c r="AQ15" s="96"/>
      <c r="AR15" s="96"/>
      <c r="AS15" s="118"/>
    </row>
    <row r="16" spans="1:45" ht="15.75" customHeight="1" x14ac:dyDescent="0.25">
      <c r="A16" s="9" t="s">
        <v>59</v>
      </c>
      <c r="B16" s="71">
        <f>'Tournament Results Data'!B14</f>
        <v>0</v>
      </c>
      <c r="C16" s="71"/>
      <c r="D16" s="71"/>
      <c r="E16" s="71"/>
      <c r="F16" s="71"/>
      <c r="G16" s="71"/>
      <c r="H16" s="71">
        <f>'Tournament Results Data'!H14</f>
        <v>0</v>
      </c>
      <c r="I16" s="71"/>
      <c r="J16" s="71"/>
      <c r="K16" s="71"/>
      <c r="L16" s="71"/>
      <c r="M16" s="71"/>
      <c r="N16" s="71"/>
      <c r="O16" s="71"/>
      <c r="P16" s="71"/>
      <c r="Q16" s="71"/>
      <c r="R16" s="81"/>
      <c r="S16" s="82"/>
      <c r="T16" s="83"/>
      <c r="U16" s="81"/>
      <c r="V16" s="82"/>
      <c r="W16" s="83"/>
      <c r="X16" s="81"/>
      <c r="Y16" s="82"/>
      <c r="Z16" s="82"/>
      <c r="AA16" s="83"/>
      <c r="AB16" s="72"/>
      <c r="AC16" s="73"/>
      <c r="AD16" s="74"/>
      <c r="AE16" s="72"/>
      <c r="AF16" s="73"/>
      <c r="AG16" s="74"/>
      <c r="AH16" s="78"/>
      <c r="AI16" s="79"/>
      <c r="AJ16" s="79"/>
      <c r="AK16" s="80"/>
      <c r="AL16" s="81"/>
      <c r="AM16" s="82"/>
      <c r="AN16" s="82"/>
      <c r="AO16" s="83"/>
      <c r="AP16" s="95"/>
      <c r="AQ16" s="96"/>
      <c r="AR16" s="96"/>
      <c r="AS16" s="118"/>
    </row>
    <row r="17" spans="1:47" x14ac:dyDescent="0.25">
      <c r="A17" s="8"/>
      <c r="B17" s="107"/>
      <c r="C17" s="109"/>
      <c r="D17" s="115"/>
      <c r="E17" s="116"/>
      <c r="F17" s="116"/>
      <c r="G17" s="116"/>
      <c r="H17" s="116"/>
      <c r="I17" s="116"/>
      <c r="J17" s="117"/>
      <c r="K17" s="115"/>
      <c r="L17" s="116"/>
      <c r="M17" s="116"/>
      <c r="N17" s="116"/>
      <c r="O17" s="116"/>
      <c r="P17" s="116"/>
      <c r="Q17" s="117"/>
      <c r="R17" s="115"/>
      <c r="S17" s="116"/>
      <c r="T17" s="116"/>
      <c r="U17" s="116"/>
      <c r="V17" s="116"/>
      <c r="W17" s="116"/>
      <c r="X17" s="117"/>
      <c r="Y17" s="115"/>
      <c r="Z17" s="116"/>
      <c r="AA17" s="116"/>
      <c r="AB17" s="116"/>
      <c r="AC17" s="116"/>
      <c r="AD17" s="116"/>
      <c r="AE17" s="117"/>
      <c r="AF17" s="115"/>
      <c r="AG17" s="116"/>
      <c r="AH17" s="116"/>
      <c r="AI17" s="116"/>
      <c r="AJ17" s="116"/>
      <c r="AK17" s="116"/>
      <c r="AL17" s="117"/>
      <c r="AM17" s="98"/>
      <c r="AN17" s="98"/>
      <c r="AO17" s="98"/>
      <c r="AP17" s="98"/>
      <c r="AQ17" s="98"/>
      <c r="AR17" s="98"/>
      <c r="AS17" s="99"/>
      <c r="AU17" s="25"/>
    </row>
    <row r="18" spans="1:47" ht="14.1" customHeight="1" x14ac:dyDescent="0.25">
      <c r="A18" s="8"/>
      <c r="B18" s="81" t="s">
        <v>3</v>
      </c>
      <c r="C18" s="83"/>
      <c r="D18" s="95" t="s">
        <v>30</v>
      </c>
      <c r="E18" s="96"/>
      <c r="F18" s="96"/>
      <c r="G18" s="96"/>
      <c r="H18" s="96"/>
      <c r="I18" s="96"/>
      <c r="J18" s="97"/>
      <c r="K18" s="95" t="s">
        <v>31</v>
      </c>
      <c r="L18" s="96"/>
      <c r="M18" s="96"/>
      <c r="N18" s="96"/>
      <c r="O18" s="96"/>
      <c r="P18" s="96"/>
      <c r="Q18" s="97"/>
      <c r="R18" s="81" t="s">
        <v>5</v>
      </c>
      <c r="S18" s="82"/>
      <c r="T18" s="82"/>
      <c r="U18" s="82"/>
      <c r="V18" s="82"/>
      <c r="W18" s="82"/>
      <c r="X18" s="83"/>
      <c r="Y18" s="81" t="s">
        <v>5</v>
      </c>
      <c r="Z18" s="82"/>
      <c r="AA18" s="82"/>
      <c r="AB18" s="82"/>
      <c r="AC18" s="82"/>
      <c r="AD18" s="82"/>
      <c r="AE18" s="83"/>
      <c r="AF18" s="81" t="s">
        <v>5</v>
      </c>
      <c r="AG18" s="82"/>
      <c r="AH18" s="82"/>
      <c r="AI18" s="82"/>
      <c r="AJ18" s="82"/>
      <c r="AK18" s="82"/>
      <c r="AL18" s="83"/>
      <c r="AM18" s="100"/>
      <c r="AN18" s="100"/>
      <c r="AO18" s="100"/>
      <c r="AP18" s="100"/>
      <c r="AQ18" s="100"/>
      <c r="AR18" s="100"/>
      <c r="AS18" s="101"/>
      <c r="AU18" s="25"/>
    </row>
    <row r="19" spans="1:47" ht="14.1" customHeight="1" x14ac:dyDescent="0.25">
      <c r="A19" s="8"/>
      <c r="B19" s="81" t="s">
        <v>8</v>
      </c>
      <c r="C19" s="83"/>
      <c r="D19" s="81" t="s">
        <v>24</v>
      </c>
      <c r="E19" s="82"/>
      <c r="F19" s="82"/>
      <c r="G19" s="82"/>
      <c r="H19" s="82"/>
      <c r="I19" s="82"/>
      <c r="J19" s="83"/>
      <c r="K19" s="81" t="s">
        <v>25</v>
      </c>
      <c r="L19" s="82"/>
      <c r="M19" s="82"/>
      <c r="N19" s="82"/>
      <c r="O19" s="82"/>
      <c r="P19" s="82"/>
      <c r="Q19" s="83"/>
      <c r="R19" s="81" t="s">
        <v>26</v>
      </c>
      <c r="S19" s="82"/>
      <c r="T19" s="82"/>
      <c r="U19" s="82"/>
      <c r="V19" s="82"/>
      <c r="W19" s="82"/>
      <c r="X19" s="83"/>
      <c r="Y19" s="81" t="s">
        <v>27</v>
      </c>
      <c r="Z19" s="82"/>
      <c r="AA19" s="82"/>
      <c r="AB19" s="82"/>
      <c r="AC19" s="82"/>
      <c r="AD19" s="82"/>
      <c r="AE19" s="83"/>
      <c r="AF19" s="81" t="s">
        <v>28</v>
      </c>
      <c r="AG19" s="82"/>
      <c r="AH19" s="82"/>
      <c r="AI19" s="82"/>
      <c r="AJ19" s="82"/>
      <c r="AK19" s="82"/>
      <c r="AL19" s="83"/>
      <c r="AM19" s="100"/>
      <c r="AN19" s="100"/>
      <c r="AO19" s="100"/>
      <c r="AP19" s="100"/>
      <c r="AQ19" s="100"/>
      <c r="AR19" s="100"/>
      <c r="AS19" s="101"/>
    </row>
    <row r="20" spans="1:47" ht="14.1" customHeight="1" x14ac:dyDescent="0.25">
      <c r="A20" s="8"/>
      <c r="B20" s="81" t="s">
        <v>21</v>
      </c>
      <c r="C20" s="83"/>
      <c r="D20" s="81" t="s">
        <v>4</v>
      </c>
      <c r="E20" s="82"/>
      <c r="F20" s="82"/>
      <c r="G20" s="82"/>
      <c r="H20" s="82"/>
      <c r="I20" s="82"/>
      <c r="J20" s="83"/>
      <c r="K20" s="81" t="s">
        <v>52</v>
      </c>
      <c r="L20" s="82"/>
      <c r="M20" s="82"/>
      <c r="N20" s="82"/>
      <c r="O20" s="82"/>
      <c r="P20" s="82"/>
      <c r="Q20" s="83"/>
      <c r="R20" s="81" t="s">
        <v>53</v>
      </c>
      <c r="S20" s="82"/>
      <c r="T20" s="82"/>
      <c r="U20" s="82"/>
      <c r="V20" s="82"/>
      <c r="W20" s="82"/>
      <c r="X20" s="83"/>
      <c r="Y20" s="81" t="s">
        <v>6</v>
      </c>
      <c r="Z20" s="82"/>
      <c r="AA20" s="82"/>
      <c r="AB20" s="82"/>
      <c r="AC20" s="82"/>
      <c r="AD20" s="82"/>
      <c r="AE20" s="83"/>
      <c r="AF20" s="81" t="s">
        <v>54</v>
      </c>
      <c r="AG20" s="82"/>
      <c r="AH20" s="82"/>
      <c r="AI20" s="82"/>
      <c r="AJ20" s="82"/>
      <c r="AK20" s="82"/>
      <c r="AL20" s="83"/>
      <c r="AM20" s="100"/>
      <c r="AN20" s="100"/>
      <c r="AO20" s="100"/>
      <c r="AP20" s="100"/>
      <c r="AQ20" s="100"/>
      <c r="AR20" s="100"/>
      <c r="AS20" s="101"/>
    </row>
    <row r="21" spans="1:47" ht="18" customHeight="1" x14ac:dyDescent="0.25">
      <c r="A21" s="8"/>
      <c r="B21" s="81" t="s">
        <v>87</v>
      </c>
      <c r="C21" s="83"/>
      <c r="D21" s="86"/>
      <c r="E21" s="87"/>
      <c r="F21" s="87"/>
      <c r="G21" s="58" t="s">
        <v>11</v>
      </c>
      <c r="H21" s="84"/>
      <c r="I21" s="84"/>
      <c r="J21" s="85"/>
      <c r="K21" s="86"/>
      <c r="L21" s="87"/>
      <c r="M21" s="87"/>
      <c r="N21" s="58" t="s">
        <v>11</v>
      </c>
      <c r="O21" s="84"/>
      <c r="P21" s="84"/>
      <c r="Q21" s="85"/>
      <c r="R21" s="86"/>
      <c r="S21" s="87"/>
      <c r="T21" s="87"/>
      <c r="U21" s="58" t="s">
        <v>11</v>
      </c>
      <c r="V21" s="84"/>
      <c r="W21" s="84"/>
      <c r="X21" s="85"/>
      <c r="Y21" s="86"/>
      <c r="Z21" s="87"/>
      <c r="AA21" s="87"/>
      <c r="AB21" s="58" t="s">
        <v>11</v>
      </c>
      <c r="AC21" s="84"/>
      <c r="AD21" s="84"/>
      <c r="AE21" s="85"/>
      <c r="AF21" s="86"/>
      <c r="AG21" s="87"/>
      <c r="AH21" s="87"/>
      <c r="AI21" s="58" t="s">
        <v>11</v>
      </c>
      <c r="AJ21" s="84"/>
      <c r="AK21" s="84"/>
      <c r="AL21" s="85"/>
      <c r="AM21" s="100"/>
      <c r="AN21" s="100"/>
      <c r="AO21" s="100"/>
      <c r="AP21" s="100"/>
      <c r="AQ21" s="100"/>
      <c r="AR21" s="100"/>
      <c r="AS21" s="101"/>
    </row>
    <row r="22" spans="1:47" ht="18" customHeight="1" x14ac:dyDescent="0.25">
      <c r="A22" s="61"/>
      <c r="B22" s="81" t="s">
        <v>88</v>
      </c>
      <c r="C22" s="83"/>
      <c r="D22" s="86"/>
      <c r="E22" s="87"/>
      <c r="F22" s="87"/>
      <c r="G22" s="58" t="s">
        <v>11</v>
      </c>
      <c r="H22" s="84"/>
      <c r="I22" s="84"/>
      <c r="J22" s="84"/>
      <c r="K22" s="86"/>
      <c r="L22" s="87"/>
      <c r="M22" s="87"/>
      <c r="N22" s="58" t="s">
        <v>11</v>
      </c>
      <c r="O22" s="84"/>
      <c r="P22" s="84"/>
      <c r="Q22" s="84"/>
      <c r="R22" s="86"/>
      <c r="S22" s="87"/>
      <c r="T22" s="87"/>
      <c r="U22" s="58" t="s">
        <v>11</v>
      </c>
      <c r="V22" s="84"/>
      <c r="W22" s="84"/>
      <c r="X22" s="84"/>
      <c r="Y22" s="86"/>
      <c r="Z22" s="87"/>
      <c r="AA22" s="87"/>
      <c r="AB22" s="58" t="s">
        <v>11</v>
      </c>
      <c r="AC22" s="84"/>
      <c r="AD22" s="84"/>
      <c r="AE22" s="84"/>
      <c r="AF22" s="86"/>
      <c r="AG22" s="87"/>
      <c r="AH22" s="87"/>
      <c r="AI22" s="58" t="s">
        <v>11</v>
      </c>
      <c r="AJ22" s="84"/>
      <c r="AK22" s="84"/>
      <c r="AL22" s="85"/>
      <c r="AM22" s="100"/>
      <c r="AN22" s="100"/>
      <c r="AO22" s="100"/>
      <c r="AP22" s="100"/>
      <c r="AQ22" s="100"/>
      <c r="AR22" s="100"/>
      <c r="AS22" s="101"/>
    </row>
    <row r="23" spans="1:47" ht="18" customHeight="1" thickBot="1" x14ac:dyDescent="0.3">
      <c r="A23" s="8"/>
      <c r="B23" s="110" t="s">
        <v>89</v>
      </c>
      <c r="C23" s="111"/>
      <c r="D23" s="90"/>
      <c r="E23" s="91"/>
      <c r="F23" s="91"/>
      <c r="G23" s="57" t="s">
        <v>11</v>
      </c>
      <c r="H23" s="88"/>
      <c r="I23" s="88"/>
      <c r="J23" s="89"/>
      <c r="K23" s="90"/>
      <c r="L23" s="91"/>
      <c r="M23" s="91"/>
      <c r="N23" s="57" t="s">
        <v>11</v>
      </c>
      <c r="O23" s="88"/>
      <c r="P23" s="88"/>
      <c r="Q23" s="89"/>
      <c r="R23" s="90"/>
      <c r="S23" s="91"/>
      <c r="T23" s="91"/>
      <c r="U23" s="57" t="s">
        <v>11</v>
      </c>
      <c r="V23" s="88"/>
      <c r="W23" s="88"/>
      <c r="X23" s="89"/>
      <c r="Y23" s="90"/>
      <c r="Z23" s="91"/>
      <c r="AA23" s="91"/>
      <c r="AB23" s="57" t="s">
        <v>11</v>
      </c>
      <c r="AC23" s="88"/>
      <c r="AD23" s="88"/>
      <c r="AE23" s="89"/>
      <c r="AF23" s="90"/>
      <c r="AG23" s="91"/>
      <c r="AH23" s="91"/>
      <c r="AI23" s="57" t="s">
        <v>11</v>
      </c>
      <c r="AJ23" s="88"/>
      <c r="AK23" s="88"/>
      <c r="AL23" s="89"/>
      <c r="AM23" s="100"/>
      <c r="AN23" s="100"/>
      <c r="AO23" s="100"/>
      <c r="AP23" s="100"/>
      <c r="AQ23" s="100"/>
      <c r="AR23" s="100"/>
      <c r="AS23" s="101"/>
    </row>
    <row r="24" spans="1:47" ht="18" customHeight="1" x14ac:dyDescent="0.25">
      <c r="A24" s="8"/>
      <c r="B24" s="107"/>
      <c r="C24" s="109"/>
      <c r="D24" s="115"/>
      <c r="E24" s="116"/>
      <c r="F24" s="116"/>
      <c r="G24" s="116"/>
      <c r="H24" s="116"/>
      <c r="I24" s="116"/>
      <c r="J24" s="117"/>
      <c r="K24" s="115"/>
      <c r="L24" s="116"/>
      <c r="M24" s="116"/>
      <c r="N24" s="116"/>
      <c r="O24" s="116"/>
      <c r="P24" s="116"/>
      <c r="Q24" s="117"/>
      <c r="R24" s="115"/>
      <c r="S24" s="116"/>
      <c r="T24" s="116"/>
      <c r="U24" s="116"/>
      <c r="V24" s="116"/>
      <c r="W24" s="116"/>
      <c r="X24" s="117"/>
      <c r="Y24" s="115"/>
      <c r="Z24" s="116"/>
      <c r="AA24" s="116"/>
      <c r="AB24" s="116"/>
      <c r="AC24" s="116"/>
      <c r="AD24" s="116"/>
      <c r="AE24" s="117"/>
      <c r="AF24" s="115"/>
      <c r="AG24" s="116"/>
      <c r="AH24" s="116"/>
      <c r="AI24" s="116"/>
      <c r="AJ24" s="116"/>
      <c r="AK24" s="116"/>
      <c r="AL24" s="117"/>
      <c r="AM24" s="100"/>
      <c r="AN24" s="100"/>
      <c r="AO24" s="100"/>
      <c r="AP24" s="100"/>
      <c r="AQ24" s="100"/>
      <c r="AR24" s="100"/>
      <c r="AS24" s="101"/>
    </row>
    <row r="25" spans="1:47" ht="14.1" customHeight="1" x14ac:dyDescent="0.25">
      <c r="A25" s="8"/>
      <c r="B25" s="81" t="s">
        <v>3</v>
      </c>
      <c r="C25" s="83"/>
      <c r="D25" s="81" t="s">
        <v>5</v>
      </c>
      <c r="E25" s="82"/>
      <c r="F25" s="82"/>
      <c r="G25" s="82"/>
      <c r="H25" s="82"/>
      <c r="I25" s="82"/>
      <c r="J25" s="83"/>
      <c r="K25" s="81" t="s">
        <v>5</v>
      </c>
      <c r="L25" s="82"/>
      <c r="M25" s="82"/>
      <c r="N25" s="82"/>
      <c r="O25" s="82"/>
      <c r="P25" s="82"/>
      <c r="Q25" s="83"/>
      <c r="R25" s="81" t="s">
        <v>5</v>
      </c>
      <c r="S25" s="82"/>
      <c r="T25" s="82"/>
      <c r="U25" s="82"/>
      <c r="V25" s="82"/>
      <c r="W25" s="82"/>
      <c r="X25" s="83"/>
      <c r="Y25" s="81" t="s">
        <v>5</v>
      </c>
      <c r="Z25" s="82"/>
      <c r="AA25" s="82"/>
      <c r="AB25" s="82"/>
      <c r="AC25" s="82"/>
      <c r="AD25" s="82"/>
      <c r="AE25" s="83"/>
      <c r="AF25" s="81" t="s">
        <v>5</v>
      </c>
      <c r="AG25" s="82"/>
      <c r="AH25" s="82"/>
      <c r="AI25" s="82"/>
      <c r="AJ25" s="82"/>
      <c r="AK25" s="82"/>
      <c r="AL25" s="83"/>
      <c r="AM25" s="100"/>
      <c r="AN25" s="100"/>
      <c r="AO25" s="100"/>
      <c r="AP25" s="100"/>
      <c r="AQ25" s="100"/>
      <c r="AR25" s="100"/>
      <c r="AS25" s="101"/>
    </row>
    <row r="26" spans="1:47" ht="14.1" customHeight="1" x14ac:dyDescent="0.25">
      <c r="A26" s="8"/>
      <c r="B26" s="81" t="s">
        <v>8</v>
      </c>
      <c r="C26" s="83"/>
      <c r="D26" s="81" t="s">
        <v>29</v>
      </c>
      <c r="E26" s="82"/>
      <c r="F26" s="82"/>
      <c r="G26" s="82"/>
      <c r="H26" s="82"/>
      <c r="I26" s="82"/>
      <c r="J26" s="83"/>
      <c r="K26" s="81" t="s">
        <v>34</v>
      </c>
      <c r="L26" s="82"/>
      <c r="M26" s="82"/>
      <c r="N26" s="82"/>
      <c r="O26" s="82"/>
      <c r="P26" s="82"/>
      <c r="Q26" s="83"/>
      <c r="R26" s="81" t="s">
        <v>13</v>
      </c>
      <c r="S26" s="82"/>
      <c r="T26" s="82"/>
      <c r="U26" s="82"/>
      <c r="V26" s="82"/>
      <c r="W26" s="82"/>
      <c r="X26" s="83"/>
      <c r="Y26" s="81" t="s">
        <v>47</v>
      </c>
      <c r="Z26" s="82"/>
      <c r="AA26" s="82"/>
      <c r="AB26" s="82"/>
      <c r="AC26" s="82"/>
      <c r="AD26" s="82"/>
      <c r="AE26" s="83"/>
      <c r="AF26" s="81" t="s">
        <v>12</v>
      </c>
      <c r="AG26" s="82"/>
      <c r="AH26" s="82"/>
      <c r="AI26" s="82"/>
      <c r="AJ26" s="82"/>
      <c r="AK26" s="82"/>
      <c r="AL26" s="83"/>
      <c r="AM26" s="100"/>
      <c r="AN26" s="100"/>
      <c r="AO26" s="100"/>
      <c r="AP26" s="100"/>
      <c r="AQ26" s="100"/>
      <c r="AR26" s="100"/>
      <c r="AS26" s="101"/>
    </row>
    <row r="27" spans="1:47" ht="14.1" customHeight="1" x14ac:dyDescent="0.25">
      <c r="A27" s="8"/>
      <c r="B27" s="81" t="s">
        <v>21</v>
      </c>
      <c r="C27" s="83"/>
      <c r="D27" s="81" t="s">
        <v>7</v>
      </c>
      <c r="E27" s="82"/>
      <c r="F27" s="82"/>
      <c r="G27" s="82"/>
      <c r="H27" s="82"/>
      <c r="I27" s="82"/>
      <c r="J27" s="83"/>
      <c r="K27" s="81" t="s">
        <v>55</v>
      </c>
      <c r="L27" s="82"/>
      <c r="M27" s="82"/>
      <c r="N27" s="82"/>
      <c r="O27" s="82"/>
      <c r="P27" s="82"/>
      <c r="Q27" s="83"/>
      <c r="R27" s="81" t="s">
        <v>56</v>
      </c>
      <c r="S27" s="82"/>
      <c r="T27" s="82"/>
      <c r="U27" s="82"/>
      <c r="V27" s="82"/>
      <c r="W27" s="82"/>
      <c r="X27" s="83"/>
      <c r="Y27" s="81" t="s">
        <v>57</v>
      </c>
      <c r="Z27" s="82"/>
      <c r="AA27" s="82"/>
      <c r="AB27" s="82"/>
      <c r="AC27" s="82"/>
      <c r="AD27" s="82"/>
      <c r="AE27" s="83"/>
      <c r="AF27" s="81" t="s">
        <v>58</v>
      </c>
      <c r="AG27" s="82"/>
      <c r="AH27" s="82"/>
      <c r="AI27" s="82"/>
      <c r="AJ27" s="82"/>
      <c r="AK27" s="82"/>
      <c r="AL27" s="83"/>
      <c r="AM27" s="100"/>
      <c r="AN27" s="100"/>
      <c r="AO27" s="100"/>
      <c r="AP27" s="100"/>
      <c r="AQ27" s="100"/>
      <c r="AR27" s="100"/>
      <c r="AS27" s="101"/>
    </row>
    <row r="28" spans="1:47" ht="18" customHeight="1" x14ac:dyDescent="0.25">
      <c r="A28" s="8"/>
      <c r="B28" s="81" t="s">
        <v>87</v>
      </c>
      <c r="C28" s="83"/>
      <c r="D28" s="86"/>
      <c r="E28" s="87"/>
      <c r="F28" s="87"/>
      <c r="G28" s="58" t="s">
        <v>11</v>
      </c>
      <c r="H28" s="84"/>
      <c r="I28" s="84"/>
      <c r="J28" s="85"/>
      <c r="K28" s="86"/>
      <c r="L28" s="87"/>
      <c r="M28" s="87"/>
      <c r="N28" s="58" t="s">
        <v>11</v>
      </c>
      <c r="O28" s="84"/>
      <c r="P28" s="84"/>
      <c r="Q28" s="85"/>
      <c r="R28" s="86"/>
      <c r="S28" s="87"/>
      <c r="T28" s="87"/>
      <c r="U28" s="58" t="s">
        <v>11</v>
      </c>
      <c r="V28" s="84"/>
      <c r="W28" s="84"/>
      <c r="X28" s="85"/>
      <c r="Y28" s="86"/>
      <c r="Z28" s="87"/>
      <c r="AA28" s="87"/>
      <c r="AB28" s="58" t="s">
        <v>11</v>
      </c>
      <c r="AC28" s="84"/>
      <c r="AD28" s="84"/>
      <c r="AE28" s="85"/>
      <c r="AF28" s="86"/>
      <c r="AG28" s="87"/>
      <c r="AH28" s="87"/>
      <c r="AI28" s="58" t="s">
        <v>11</v>
      </c>
      <c r="AJ28" s="84"/>
      <c r="AK28" s="84"/>
      <c r="AL28" s="85"/>
      <c r="AM28" s="100"/>
      <c r="AN28" s="100"/>
      <c r="AO28" s="100"/>
      <c r="AP28" s="100"/>
      <c r="AQ28" s="100"/>
      <c r="AR28" s="100"/>
      <c r="AS28" s="101"/>
    </row>
    <row r="29" spans="1:47" ht="18" customHeight="1" x14ac:dyDescent="0.25">
      <c r="A29" s="61"/>
      <c r="B29" s="81" t="s">
        <v>88</v>
      </c>
      <c r="C29" s="82"/>
      <c r="D29" s="86"/>
      <c r="E29" s="87"/>
      <c r="F29" s="87"/>
      <c r="G29" s="58" t="s">
        <v>11</v>
      </c>
      <c r="H29" s="84"/>
      <c r="I29" s="84"/>
      <c r="J29" s="85"/>
      <c r="K29" s="87"/>
      <c r="L29" s="87"/>
      <c r="M29" s="87"/>
      <c r="N29" s="58" t="s">
        <v>11</v>
      </c>
      <c r="O29" s="84"/>
      <c r="P29" s="84"/>
      <c r="Q29" s="85"/>
      <c r="R29" s="87"/>
      <c r="S29" s="87"/>
      <c r="T29" s="87"/>
      <c r="U29" s="58" t="s">
        <v>11</v>
      </c>
      <c r="V29" s="84"/>
      <c r="W29" s="84"/>
      <c r="X29" s="85"/>
      <c r="Y29" s="87"/>
      <c r="Z29" s="87"/>
      <c r="AA29" s="87"/>
      <c r="AB29" s="58" t="s">
        <v>11</v>
      </c>
      <c r="AC29" s="84"/>
      <c r="AD29" s="84"/>
      <c r="AE29" s="85"/>
      <c r="AF29" s="87"/>
      <c r="AG29" s="87"/>
      <c r="AH29" s="87"/>
      <c r="AI29" s="58" t="s">
        <v>11</v>
      </c>
      <c r="AJ29" s="84"/>
      <c r="AK29" s="84"/>
      <c r="AL29" s="85"/>
      <c r="AM29" s="100"/>
      <c r="AN29" s="100"/>
      <c r="AO29" s="100"/>
      <c r="AP29" s="100"/>
      <c r="AQ29" s="100"/>
      <c r="AR29" s="100"/>
      <c r="AS29" s="101"/>
    </row>
    <row r="30" spans="1:47" ht="18" customHeight="1" thickBot="1" x14ac:dyDescent="0.3">
      <c r="A30" s="10"/>
      <c r="B30" s="110" t="s">
        <v>89</v>
      </c>
      <c r="C30" s="111"/>
      <c r="D30" s="90"/>
      <c r="E30" s="91"/>
      <c r="F30" s="91"/>
      <c r="G30" s="57" t="s">
        <v>11</v>
      </c>
      <c r="H30" s="88"/>
      <c r="I30" s="88"/>
      <c r="J30" s="89"/>
      <c r="K30" s="90"/>
      <c r="L30" s="91"/>
      <c r="M30" s="91"/>
      <c r="N30" s="57" t="s">
        <v>11</v>
      </c>
      <c r="O30" s="88"/>
      <c r="P30" s="88"/>
      <c r="Q30" s="89"/>
      <c r="R30" s="90"/>
      <c r="S30" s="91"/>
      <c r="T30" s="91"/>
      <c r="U30" s="57" t="s">
        <v>11</v>
      </c>
      <c r="V30" s="88"/>
      <c r="W30" s="88"/>
      <c r="X30" s="89"/>
      <c r="Y30" s="90"/>
      <c r="Z30" s="91"/>
      <c r="AA30" s="91"/>
      <c r="AB30" s="57" t="s">
        <v>11</v>
      </c>
      <c r="AC30" s="88"/>
      <c r="AD30" s="88"/>
      <c r="AE30" s="89"/>
      <c r="AF30" s="90"/>
      <c r="AG30" s="91"/>
      <c r="AH30" s="91"/>
      <c r="AI30" s="57" t="s">
        <v>11</v>
      </c>
      <c r="AJ30" s="88"/>
      <c r="AK30" s="88"/>
      <c r="AL30" s="89"/>
      <c r="AM30" s="102"/>
      <c r="AN30" s="102"/>
      <c r="AO30" s="102"/>
      <c r="AP30" s="102"/>
      <c r="AQ30" s="102"/>
      <c r="AR30" s="102"/>
      <c r="AS30" s="103"/>
    </row>
    <row r="31" spans="1:47" ht="18" customHeight="1" x14ac:dyDescent="0.25">
      <c r="A31" s="2"/>
      <c r="B31" s="2"/>
      <c r="C31" s="2"/>
      <c r="D31" s="63"/>
      <c r="E31" s="63"/>
      <c r="F31" s="63"/>
      <c r="G31" s="64"/>
      <c r="H31" s="65"/>
      <c r="I31" s="65"/>
      <c r="J31" s="65"/>
      <c r="K31" s="63"/>
      <c r="L31" s="63"/>
      <c r="M31" s="63"/>
      <c r="N31" s="64"/>
      <c r="O31" s="65"/>
      <c r="P31" s="65"/>
      <c r="Q31" s="65"/>
      <c r="R31" s="63"/>
      <c r="S31" s="63"/>
      <c r="T31" s="63"/>
      <c r="U31" s="64"/>
      <c r="V31" s="65"/>
      <c r="W31" s="65"/>
      <c r="X31" s="65"/>
      <c r="Y31" s="63"/>
      <c r="Z31" s="63"/>
      <c r="AA31" s="63"/>
      <c r="AB31" s="64"/>
      <c r="AC31" s="65"/>
      <c r="AD31" s="65"/>
      <c r="AE31" s="65"/>
      <c r="AF31" s="63"/>
      <c r="AG31" s="63"/>
      <c r="AH31" s="63"/>
      <c r="AI31" s="64"/>
      <c r="AJ31" s="65"/>
      <c r="AK31" s="65"/>
      <c r="AL31" s="65"/>
      <c r="AM31" s="2"/>
      <c r="AN31" s="2"/>
      <c r="AO31" s="2"/>
      <c r="AP31" s="2"/>
      <c r="AQ31" s="2"/>
      <c r="AR31" s="2"/>
      <c r="AS31" s="2"/>
    </row>
    <row r="32" spans="1:47" x14ac:dyDescent="0.25">
      <c r="B32" s="6" t="str">
        <f>'Tournament Results Data'!$B$1</f>
        <v xml:space="preserve">Tournament:  </v>
      </c>
      <c r="C32" s="136">
        <f>'Tournament Results Data'!$C$1</f>
        <v>0</v>
      </c>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c r="AC32"/>
      <c r="AD32"/>
      <c r="AE32"/>
      <c r="AF32"/>
      <c r="AG32"/>
      <c r="AH32"/>
      <c r="AI32"/>
      <c r="AJ32"/>
      <c r="AK32"/>
      <c r="AL32"/>
      <c r="AM32"/>
      <c r="AN32"/>
      <c r="AO32"/>
      <c r="AP32"/>
      <c r="AQ32"/>
      <c r="AR32"/>
      <c r="AS32"/>
    </row>
    <row r="34" spans="1:45" x14ac:dyDescent="0.25">
      <c r="A34" s="151" t="str">
        <f>'Tournament Results Data'!$A$3</f>
        <v xml:space="preserve">Date:  </v>
      </c>
      <c r="B34" s="151"/>
      <c r="C34" s="152">
        <f>'Tournament Results Data'!$C$3</f>
        <v>0</v>
      </c>
      <c r="D34" s="152"/>
      <c r="E34" s="152"/>
    </row>
    <row r="36" spans="1:45" x14ac:dyDescent="0.25">
      <c r="B36" s="6" t="str">
        <f>'Tournament Results Data'!$B$5</f>
        <v xml:space="preserve">Site:  </v>
      </c>
      <c r="C36" s="136">
        <f>'Tournament Results Data'!$C$5</f>
        <v>0</v>
      </c>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row>
    <row r="38" spans="1:45" ht="13.8" thickBot="1" x14ac:dyDescent="0.3"/>
    <row r="39" spans="1:45" x14ac:dyDescent="0.25">
      <c r="A39" s="7"/>
      <c r="B39" s="105" t="str">
        <f>'Tournament Results Data'!$B$31</f>
        <v>Pool A</v>
      </c>
      <c r="C39" s="105"/>
      <c r="D39" s="105"/>
      <c r="E39" s="105"/>
      <c r="F39" s="105"/>
      <c r="G39" s="105"/>
      <c r="H39" s="105"/>
      <c r="I39" s="105"/>
      <c r="J39" s="105"/>
      <c r="K39" s="105"/>
      <c r="L39" s="105"/>
      <c r="M39" s="105"/>
      <c r="N39" s="105"/>
      <c r="O39" s="105"/>
      <c r="P39" s="105"/>
      <c r="Q39" s="106"/>
      <c r="R39" s="104" t="s">
        <v>82</v>
      </c>
      <c r="S39" s="105"/>
      <c r="T39" s="105"/>
      <c r="U39" s="105"/>
      <c r="V39" s="105"/>
      <c r="W39" s="105"/>
      <c r="X39" s="105"/>
      <c r="Y39" s="105"/>
      <c r="Z39" s="105"/>
      <c r="AA39" s="106"/>
      <c r="AB39" s="104" t="s">
        <v>90</v>
      </c>
      <c r="AC39" s="105"/>
      <c r="AD39" s="105"/>
      <c r="AE39" s="105"/>
      <c r="AF39" s="105"/>
      <c r="AG39" s="105"/>
      <c r="AH39" s="105"/>
      <c r="AI39" s="105"/>
      <c r="AJ39" s="105"/>
      <c r="AK39" s="106"/>
      <c r="AL39" s="119"/>
      <c r="AM39" s="120"/>
      <c r="AN39" s="120"/>
      <c r="AO39" s="129"/>
      <c r="AP39" s="119" t="s">
        <v>2</v>
      </c>
      <c r="AQ39" s="120"/>
      <c r="AR39" s="120"/>
      <c r="AS39" s="121"/>
    </row>
    <row r="40" spans="1:45" ht="6" customHeight="1" x14ac:dyDescent="0.25">
      <c r="A40" s="8"/>
      <c r="B40" s="100"/>
      <c r="C40" s="100"/>
      <c r="D40" s="100"/>
      <c r="E40" s="100"/>
      <c r="F40" s="100"/>
      <c r="G40" s="100"/>
      <c r="H40" s="100"/>
      <c r="I40" s="100"/>
      <c r="J40" s="100"/>
      <c r="K40" s="100"/>
      <c r="L40" s="100"/>
      <c r="M40" s="100"/>
      <c r="N40" s="100"/>
      <c r="O40" s="100"/>
      <c r="P40" s="100"/>
      <c r="Q40" s="148"/>
      <c r="R40" s="107"/>
      <c r="S40" s="108"/>
      <c r="T40" s="108"/>
      <c r="U40" s="108"/>
      <c r="V40" s="108"/>
      <c r="W40" s="108"/>
      <c r="X40" s="108"/>
      <c r="Y40" s="108"/>
      <c r="Z40" s="108"/>
      <c r="AA40" s="109"/>
      <c r="AB40" s="107"/>
      <c r="AC40" s="108"/>
      <c r="AD40" s="108"/>
      <c r="AE40" s="108"/>
      <c r="AF40" s="108"/>
      <c r="AG40" s="108"/>
      <c r="AH40" s="108"/>
      <c r="AI40" s="108"/>
      <c r="AJ40" s="108"/>
      <c r="AK40" s="109"/>
      <c r="AL40" s="122"/>
      <c r="AM40" s="123"/>
      <c r="AN40" s="123"/>
      <c r="AO40" s="130"/>
      <c r="AP40" s="122"/>
      <c r="AQ40" s="123"/>
      <c r="AR40" s="123"/>
      <c r="AS40" s="124"/>
    </row>
    <row r="41" spans="1:45" x14ac:dyDescent="0.25">
      <c r="A41" s="8"/>
      <c r="B41" s="108" t="str">
        <f>'Tournament Results Data'!$B$33</f>
        <v>Teams</v>
      </c>
      <c r="C41" s="108"/>
      <c r="D41" s="108"/>
      <c r="E41" s="108"/>
      <c r="F41" s="108"/>
      <c r="G41" s="108"/>
      <c r="H41" s="108"/>
      <c r="I41" s="108"/>
      <c r="J41" s="108"/>
      <c r="K41" s="108"/>
      <c r="L41" s="108"/>
      <c r="M41" s="108"/>
      <c r="N41" s="108"/>
      <c r="O41" s="108"/>
      <c r="P41" s="108"/>
      <c r="Q41" s="109"/>
      <c r="R41" s="81" t="s">
        <v>0</v>
      </c>
      <c r="S41" s="82"/>
      <c r="T41" s="83"/>
      <c r="U41" s="81" t="s">
        <v>1</v>
      </c>
      <c r="V41" s="82"/>
      <c r="W41" s="83"/>
      <c r="X41" s="81" t="s">
        <v>9</v>
      </c>
      <c r="Y41" s="82"/>
      <c r="Z41" s="82"/>
      <c r="AA41" s="83"/>
      <c r="AB41" s="81" t="s">
        <v>0</v>
      </c>
      <c r="AC41" s="82"/>
      <c r="AD41" s="83"/>
      <c r="AE41" s="81" t="s">
        <v>1</v>
      </c>
      <c r="AF41" s="82"/>
      <c r="AG41" s="83"/>
      <c r="AH41" s="81" t="s">
        <v>9</v>
      </c>
      <c r="AI41" s="82"/>
      <c r="AJ41" s="82"/>
      <c r="AK41" s="83"/>
      <c r="AL41" s="125"/>
      <c r="AM41" s="126"/>
      <c r="AN41" s="126"/>
      <c r="AO41" s="131"/>
      <c r="AP41" s="125"/>
      <c r="AQ41" s="126"/>
      <c r="AR41" s="126"/>
      <c r="AS41" s="127"/>
    </row>
    <row r="42" spans="1:45" ht="25.5" customHeight="1" x14ac:dyDescent="0.25">
      <c r="A42" s="9" t="s">
        <v>36</v>
      </c>
      <c r="B42" s="71">
        <f>'Tournament Results Data'!B34</f>
        <v>0</v>
      </c>
      <c r="C42" s="71"/>
      <c r="D42" s="71"/>
      <c r="E42" s="71"/>
      <c r="F42" s="71"/>
      <c r="G42" s="71"/>
      <c r="H42" s="71">
        <f>'Tournament Results Data'!H34</f>
        <v>0</v>
      </c>
      <c r="I42" s="71"/>
      <c r="J42" s="71"/>
      <c r="K42" s="71"/>
      <c r="L42" s="71"/>
      <c r="M42" s="71"/>
      <c r="N42" s="71"/>
      <c r="O42" s="71"/>
      <c r="P42" s="71"/>
      <c r="Q42" s="141"/>
      <c r="R42" s="72"/>
      <c r="S42" s="73"/>
      <c r="T42" s="74"/>
      <c r="U42" s="75"/>
      <c r="V42" s="76"/>
      <c r="W42" s="77"/>
      <c r="X42" s="78"/>
      <c r="Y42" s="79"/>
      <c r="Z42" s="79"/>
      <c r="AA42" s="80"/>
      <c r="AB42" s="72"/>
      <c r="AC42" s="73"/>
      <c r="AD42" s="74"/>
      <c r="AE42" s="72"/>
      <c r="AF42" s="73"/>
      <c r="AG42" s="74"/>
      <c r="AH42" s="78"/>
      <c r="AI42" s="79"/>
      <c r="AJ42" s="79"/>
      <c r="AK42" s="80"/>
      <c r="AL42" s="78"/>
      <c r="AM42" s="79"/>
      <c r="AN42" s="79"/>
      <c r="AO42" s="80"/>
      <c r="AP42" s="81"/>
      <c r="AQ42" s="82"/>
      <c r="AR42" s="82"/>
      <c r="AS42" s="114"/>
    </row>
    <row r="43" spans="1:45" ht="25.5" customHeight="1" x14ac:dyDescent="0.25">
      <c r="A43" s="9" t="s">
        <v>37</v>
      </c>
      <c r="B43" s="71">
        <f>'Tournament Results Data'!B35</f>
        <v>0</v>
      </c>
      <c r="C43" s="71"/>
      <c r="D43" s="71"/>
      <c r="E43" s="71"/>
      <c r="F43" s="71"/>
      <c r="G43" s="71"/>
      <c r="H43" s="71">
        <f>'Tournament Results Data'!H35</f>
        <v>0</v>
      </c>
      <c r="I43" s="71"/>
      <c r="J43" s="71"/>
      <c r="K43" s="71"/>
      <c r="L43" s="71"/>
      <c r="M43" s="71"/>
      <c r="N43" s="71"/>
      <c r="O43" s="71"/>
      <c r="P43" s="71"/>
      <c r="Q43" s="141"/>
      <c r="R43" s="72"/>
      <c r="S43" s="73"/>
      <c r="T43" s="74"/>
      <c r="U43" s="75"/>
      <c r="V43" s="76"/>
      <c r="W43" s="77"/>
      <c r="X43" s="78"/>
      <c r="Y43" s="79"/>
      <c r="Z43" s="79"/>
      <c r="AA43" s="80"/>
      <c r="AB43" s="72"/>
      <c r="AC43" s="73"/>
      <c r="AD43" s="74"/>
      <c r="AE43" s="72"/>
      <c r="AF43" s="73"/>
      <c r="AG43" s="74"/>
      <c r="AH43" s="78"/>
      <c r="AI43" s="79"/>
      <c r="AJ43" s="79"/>
      <c r="AK43" s="80"/>
      <c r="AL43" s="78"/>
      <c r="AM43" s="79"/>
      <c r="AN43" s="79"/>
      <c r="AO43" s="80"/>
      <c r="AP43" s="81"/>
      <c r="AQ43" s="82"/>
      <c r="AR43" s="82"/>
      <c r="AS43" s="114"/>
    </row>
    <row r="44" spans="1:45" ht="25.5" customHeight="1" x14ac:dyDescent="0.25">
      <c r="A44" s="9" t="s">
        <v>38</v>
      </c>
      <c r="B44" s="71">
        <f>'Tournament Results Data'!B36</f>
        <v>0</v>
      </c>
      <c r="C44" s="71"/>
      <c r="D44" s="71"/>
      <c r="E44" s="71"/>
      <c r="F44" s="71"/>
      <c r="G44" s="71"/>
      <c r="H44" s="71">
        <f>'Tournament Results Data'!H36</f>
        <v>0</v>
      </c>
      <c r="I44" s="71"/>
      <c r="J44" s="71"/>
      <c r="K44" s="71"/>
      <c r="L44" s="71"/>
      <c r="M44" s="71"/>
      <c r="N44" s="71"/>
      <c r="O44" s="71"/>
      <c r="P44" s="71"/>
      <c r="Q44" s="141"/>
      <c r="R44" s="72"/>
      <c r="S44" s="73"/>
      <c r="T44" s="74"/>
      <c r="U44" s="75"/>
      <c r="V44" s="76"/>
      <c r="W44" s="77"/>
      <c r="X44" s="78"/>
      <c r="Y44" s="79"/>
      <c r="Z44" s="79"/>
      <c r="AA44" s="80"/>
      <c r="AB44" s="72"/>
      <c r="AC44" s="73"/>
      <c r="AD44" s="74"/>
      <c r="AE44" s="72"/>
      <c r="AF44" s="73"/>
      <c r="AG44" s="74"/>
      <c r="AH44" s="78"/>
      <c r="AI44" s="79"/>
      <c r="AJ44" s="79"/>
      <c r="AK44" s="80"/>
      <c r="AL44" s="78"/>
      <c r="AM44" s="79"/>
      <c r="AN44" s="79"/>
      <c r="AO44" s="80"/>
      <c r="AP44" s="81"/>
      <c r="AQ44" s="82"/>
      <c r="AR44" s="82"/>
      <c r="AS44" s="114"/>
    </row>
    <row r="45" spans="1:45" ht="25.5" customHeight="1" x14ac:dyDescent="0.25">
      <c r="A45" s="9" t="s">
        <v>39</v>
      </c>
      <c r="B45" s="71">
        <f>'Tournament Results Data'!B37</f>
        <v>0</v>
      </c>
      <c r="C45" s="71"/>
      <c r="D45" s="71"/>
      <c r="E45" s="71"/>
      <c r="F45" s="71"/>
      <c r="G45" s="71"/>
      <c r="H45" s="71">
        <f>'Tournament Results Data'!H37</f>
        <v>0</v>
      </c>
      <c r="I45" s="71"/>
      <c r="J45" s="71"/>
      <c r="K45" s="71"/>
      <c r="L45" s="71"/>
      <c r="M45" s="71"/>
      <c r="N45" s="71"/>
      <c r="O45" s="71"/>
      <c r="P45" s="71"/>
      <c r="Q45" s="141"/>
      <c r="R45" s="72"/>
      <c r="S45" s="73"/>
      <c r="T45" s="74"/>
      <c r="U45" s="75"/>
      <c r="V45" s="76"/>
      <c r="W45" s="77"/>
      <c r="X45" s="78"/>
      <c r="Y45" s="79"/>
      <c r="Z45" s="79"/>
      <c r="AA45" s="80"/>
      <c r="AB45" s="72"/>
      <c r="AC45" s="73"/>
      <c r="AD45" s="74"/>
      <c r="AE45" s="72"/>
      <c r="AF45" s="73"/>
      <c r="AG45" s="74"/>
      <c r="AH45" s="78"/>
      <c r="AI45" s="79"/>
      <c r="AJ45" s="79"/>
      <c r="AK45" s="80"/>
      <c r="AL45" s="78"/>
      <c r="AM45" s="79"/>
      <c r="AN45" s="79"/>
      <c r="AO45" s="80"/>
      <c r="AP45" s="81"/>
      <c r="AQ45" s="82"/>
      <c r="AR45" s="82"/>
      <c r="AS45" s="114"/>
    </row>
    <row r="46" spans="1:45" x14ac:dyDescent="0.25">
      <c r="A46" s="8"/>
      <c r="B46" s="107"/>
      <c r="C46" s="109"/>
      <c r="D46" s="107"/>
      <c r="E46" s="108"/>
      <c r="F46" s="108"/>
      <c r="G46" s="108"/>
      <c r="H46" s="108"/>
      <c r="I46" s="108"/>
      <c r="J46" s="109"/>
      <c r="K46" s="107"/>
      <c r="L46" s="108"/>
      <c r="M46" s="108"/>
      <c r="N46" s="108"/>
      <c r="O46" s="108"/>
      <c r="P46" s="108"/>
      <c r="Q46" s="109"/>
      <c r="R46" s="107"/>
      <c r="S46" s="108"/>
      <c r="T46" s="108"/>
      <c r="U46" s="108"/>
      <c r="V46" s="108"/>
      <c r="W46" s="108"/>
      <c r="X46" s="109"/>
      <c r="Y46" s="107"/>
      <c r="Z46" s="108"/>
      <c r="AA46" s="108"/>
      <c r="AB46" s="108"/>
      <c r="AC46" s="108"/>
      <c r="AD46" s="108"/>
      <c r="AE46" s="109"/>
      <c r="AF46" s="107"/>
      <c r="AG46" s="108"/>
      <c r="AH46" s="108"/>
      <c r="AI46" s="108"/>
      <c r="AJ46" s="108"/>
      <c r="AK46" s="108"/>
      <c r="AL46" s="109"/>
      <c r="AM46" s="107"/>
      <c r="AN46" s="108"/>
      <c r="AO46" s="108"/>
      <c r="AP46" s="108"/>
      <c r="AQ46" s="108"/>
      <c r="AR46" s="108"/>
      <c r="AS46" s="147"/>
    </row>
    <row r="47" spans="1:45" x14ac:dyDescent="0.25">
      <c r="A47" s="8"/>
      <c r="B47" s="81" t="s">
        <v>3</v>
      </c>
      <c r="C47" s="83"/>
      <c r="D47" s="81" t="str">
        <f>'Tournament Results Data'!D39</f>
        <v>8:30 AM</v>
      </c>
      <c r="E47" s="82"/>
      <c r="F47" s="82"/>
      <c r="G47" s="82"/>
      <c r="H47" s="82"/>
      <c r="I47" s="82"/>
      <c r="J47" s="83"/>
      <c r="K47" s="81" t="str">
        <f>'Tournament Results Data'!K39</f>
        <v>9:30 AM</v>
      </c>
      <c r="L47" s="82"/>
      <c r="M47" s="82"/>
      <c r="N47" s="82"/>
      <c r="O47" s="82"/>
      <c r="P47" s="82"/>
      <c r="Q47" s="83"/>
      <c r="R47" s="81" t="str">
        <f>'Tournament Results Data'!R39</f>
        <v>ASAP</v>
      </c>
      <c r="S47" s="82"/>
      <c r="T47" s="82"/>
      <c r="U47" s="82"/>
      <c r="V47" s="82"/>
      <c r="W47" s="82"/>
      <c r="X47" s="83"/>
      <c r="Y47" s="81" t="str">
        <f>'Tournament Results Data'!Y39</f>
        <v>ASAP</v>
      </c>
      <c r="Z47" s="82"/>
      <c r="AA47" s="82"/>
      <c r="AB47" s="82"/>
      <c r="AC47" s="82"/>
      <c r="AD47" s="82"/>
      <c r="AE47" s="83"/>
      <c r="AF47" s="81" t="str">
        <f>'Tournament Results Data'!AF39</f>
        <v>ASAP</v>
      </c>
      <c r="AG47" s="82"/>
      <c r="AH47" s="82"/>
      <c r="AI47" s="82"/>
      <c r="AJ47" s="82"/>
      <c r="AK47" s="82"/>
      <c r="AL47" s="83"/>
      <c r="AM47" s="81" t="str">
        <f>'Tournament Results Data'!AM39</f>
        <v>ASAP</v>
      </c>
      <c r="AN47" s="82"/>
      <c r="AO47" s="82"/>
      <c r="AP47" s="82"/>
      <c r="AQ47" s="82"/>
      <c r="AR47" s="82"/>
      <c r="AS47" s="114"/>
    </row>
    <row r="48" spans="1:45" x14ac:dyDescent="0.25">
      <c r="A48" s="8"/>
      <c r="B48" s="81" t="s">
        <v>8</v>
      </c>
      <c r="C48" s="83"/>
      <c r="D48" s="81" t="str">
        <f>'Tournament Results Data'!D40</f>
        <v>1</v>
      </c>
      <c r="E48" s="82"/>
      <c r="F48" s="82"/>
      <c r="G48" s="82"/>
      <c r="H48" s="82"/>
      <c r="I48" s="82"/>
      <c r="J48" s="83"/>
      <c r="K48" s="81" t="str">
        <f>'Tournament Results Data'!K40</f>
        <v>2</v>
      </c>
      <c r="L48" s="82"/>
      <c r="M48" s="82"/>
      <c r="N48" s="82"/>
      <c r="O48" s="82"/>
      <c r="P48" s="82"/>
      <c r="Q48" s="83"/>
      <c r="R48" s="81" t="str">
        <f>'Tournament Results Data'!R40</f>
        <v>3</v>
      </c>
      <c r="S48" s="82"/>
      <c r="T48" s="82"/>
      <c r="U48" s="82"/>
      <c r="V48" s="82"/>
      <c r="W48" s="82"/>
      <c r="X48" s="83"/>
      <c r="Y48" s="81" t="str">
        <f>'Tournament Results Data'!Y40</f>
        <v>4</v>
      </c>
      <c r="Z48" s="82"/>
      <c r="AA48" s="82"/>
      <c r="AB48" s="82"/>
      <c r="AC48" s="82"/>
      <c r="AD48" s="82"/>
      <c r="AE48" s="83"/>
      <c r="AF48" s="81" t="str">
        <f>'Tournament Results Data'!AF40</f>
        <v>5</v>
      </c>
      <c r="AG48" s="82"/>
      <c r="AH48" s="82"/>
      <c r="AI48" s="82"/>
      <c r="AJ48" s="82"/>
      <c r="AK48" s="82"/>
      <c r="AL48" s="83"/>
      <c r="AM48" s="81" t="str">
        <f>'Tournament Results Data'!AM40</f>
        <v>6</v>
      </c>
      <c r="AN48" s="82"/>
      <c r="AO48" s="82"/>
      <c r="AP48" s="82"/>
      <c r="AQ48" s="82"/>
      <c r="AR48" s="82"/>
      <c r="AS48" s="114"/>
    </row>
    <row r="49" spans="1:45" x14ac:dyDescent="0.25">
      <c r="A49" s="8"/>
      <c r="B49" s="81" t="s">
        <v>21</v>
      </c>
      <c r="C49" s="83"/>
      <c r="D49" s="81" t="str">
        <f>'Tournament Results Data'!D41</f>
        <v>1 vs 3 (2)</v>
      </c>
      <c r="E49" s="82"/>
      <c r="F49" s="82"/>
      <c r="G49" s="82"/>
      <c r="H49" s="82"/>
      <c r="I49" s="82"/>
      <c r="J49" s="83"/>
      <c r="K49" s="81" t="str">
        <f>'Tournament Results Data'!K41</f>
        <v>2 vs 4 (1)</v>
      </c>
      <c r="L49" s="82"/>
      <c r="M49" s="82"/>
      <c r="N49" s="82"/>
      <c r="O49" s="82"/>
      <c r="P49" s="82"/>
      <c r="Q49" s="83"/>
      <c r="R49" s="81" t="str">
        <f>'Tournament Results Data'!R41</f>
        <v>1 vs 4 (3)</v>
      </c>
      <c r="S49" s="82"/>
      <c r="T49" s="82"/>
      <c r="U49" s="82"/>
      <c r="V49" s="82"/>
      <c r="W49" s="82"/>
      <c r="X49" s="83"/>
      <c r="Y49" s="81" t="str">
        <f>'Tournament Results Data'!Y41</f>
        <v>2 vs 3 (1)</v>
      </c>
      <c r="Z49" s="82"/>
      <c r="AA49" s="82"/>
      <c r="AB49" s="82"/>
      <c r="AC49" s="82"/>
      <c r="AD49" s="82"/>
      <c r="AE49" s="83"/>
      <c r="AF49" s="81" t="str">
        <f>'Tournament Results Data'!AF41</f>
        <v>3 vs 4 (2)</v>
      </c>
      <c r="AG49" s="82"/>
      <c r="AH49" s="82"/>
      <c r="AI49" s="82"/>
      <c r="AJ49" s="82"/>
      <c r="AK49" s="82"/>
      <c r="AL49" s="83"/>
      <c r="AM49" s="81" t="str">
        <f>'Tournament Results Data'!AM41</f>
        <v>1 vs 2 (4)</v>
      </c>
      <c r="AN49" s="82"/>
      <c r="AO49" s="82"/>
      <c r="AP49" s="82"/>
      <c r="AQ49" s="82"/>
      <c r="AR49" s="82"/>
      <c r="AS49" s="114"/>
    </row>
    <row r="50" spans="1:45" ht="20.25" customHeight="1" x14ac:dyDescent="0.25">
      <c r="A50" s="8"/>
      <c r="B50" s="81" t="s">
        <v>87</v>
      </c>
      <c r="C50" s="83"/>
      <c r="D50" s="137"/>
      <c r="E50" s="138"/>
      <c r="F50" s="138"/>
      <c r="G50" s="5" t="s">
        <v>11</v>
      </c>
      <c r="H50" s="139"/>
      <c r="I50" s="139"/>
      <c r="J50" s="140"/>
      <c r="K50" s="137"/>
      <c r="L50" s="138"/>
      <c r="M50" s="138"/>
      <c r="N50" s="5" t="s">
        <v>11</v>
      </c>
      <c r="O50" s="139"/>
      <c r="P50" s="139"/>
      <c r="Q50" s="140"/>
      <c r="R50" s="137"/>
      <c r="S50" s="138"/>
      <c r="T50" s="138"/>
      <c r="U50" s="5" t="s">
        <v>11</v>
      </c>
      <c r="V50" s="139"/>
      <c r="W50" s="139"/>
      <c r="X50" s="140"/>
      <c r="Y50" s="137"/>
      <c r="Z50" s="138"/>
      <c r="AA50" s="138"/>
      <c r="AB50" s="5" t="s">
        <v>11</v>
      </c>
      <c r="AC50" s="139"/>
      <c r="AD50" s="139"/>
      <c r="AE50" s="140"/>
      <c r="AF50" s="137"/>
      <c r="AG50" s="138"/>
      <c r="AH50" s="138"/>
      <c r="AI50" s="5" t="s">
        <v>11</v>
      </c>
      <c r="AJ50" s="139"/>
      <c r="AK50" s="139"/>
      <c r="AL50" s="140"/>
      <c r="AM50" s="137"/>
      <c r="AN50" s="138"/>
      <c r="AO50" s="138"/>
      <c r="AP50" s="5" t="s">
        <v>11</v>
      </c>
      <c r="AQ50" s="139"/>
      <c r="AR50" s="139"/>
      <c r="AS50" s="146"/>
    </row>
    <row r="51" spans="1:45" ht="20.25" customHeight="1" x14ac:dyDescent="0.25">
      <c r="A51" s="8"/>
      <c r="B51" s="81" t="s">
        <v>88</v>
      </c>
      <c r="C51" s="83"/>
      <c r="D51" s="137"/>
      <c r="E51" s="138"/>
      <c r="F51" s="138"/>
      <c r="G51" s="5" t="s">
        <v>11</v>
      </c>
      <c r="H51" s="139"/>
      <c r="I51" s="139"/>
      <c r="J51" s="140"/>
      <c r="K51" s="137"/>
      <c r="L51" s="138"/>
      <c r="M51" s="138"/>
      <c r="N51" s="5" t="s">
        <v>11</v>
      </c>
      <c r="O51" s="139"/>
      <c r="P51" s="139"/>
      <c r="Q51" s="140"/>
      <c r="R51" s="137"/>
      <c r="S51" s="138"/>
      <c r="T51" s="138"/>
      <c r="U51" s="5" t="s">
        <v>11</v>
      </c>
      <c r="V51" s="139"/>
      <c r="W51" s="139"/>
      <c r="X51" s="140"/>
      <c r="Y51" s="137"/>
      <c r="Z51" s="138"/>
      <c r="AA51" s="138"/>
      <c r="AB51" s="5" t="s">
        <v>11</v>
      </c>
      <c r="AC51" s="139"/>
      <c r="AD51" s="139"/>
      <c r="AE51" s="140"/>
      <c r="AF51" s="137"/>
      <c r="AG51" s="138"/>
      <c r="AH51" s="138"/>
      <c r="AI51" s="5" t="s">
        <v>11</v>
      </c>
      <c r="AJ51" s="139"/>
      <c r="AK51" s="139"/>
      <c r="AL51" s="140"/>
      <c r="AM51" s="137"/>
      <c r="AN51" s="138"/>
      <c r="AO51" s="138"/>
      <c r="AP51" s="5" t="s">
        <v>11</v>
      </c>
      <c r="AQ51" s="139"/>
      <c r="AR51" s="139"/>
      <c r="AS51" s="146"/>
    </row>
    <row r="52" spans="1:45" ht="20.25" customHeight="1" thickBot="1" x14ac:dyDescent="0.3">
      <c r="A52" s="10"/>
      <c r="B52" s="110" t="s">
        <v>89</v>
      </c>
      <c r="C52" s="111"/>
      <c r="D52" s="142"/>
      <c r="E52" s="143"/>
      <c r="F52" s="143"/>
      <c r="G52" s="16" t="s">
        <v>11</v>
      </c>
      <c r="H52" s="144"/>
      <c r="I52" s="144"/>
      <c r="J52" s="153"/>
      <c r="K52" s="142"/>
      <c r="L52" s="143"/>
      <c r="M52" s="143"/>
      <c r="N52" s="16" t="s">
        <v>11</v>
      </c>
      <c r="O52" s="144"/>
      <c r="P52" s="144"/>
      <c r="Q52" s="153"/>
      <c r="R52" s="142"/>
      <c r="S52" s="143"/>
      <c r="T52" s="143"/>
      <c r="U52" s="16" t="s">
        <v>11</v>
      </c>
      <c r="V52" s="144"/>
      <c r="W52" s="144"/>
      <c r="X52" s="153"/>
      <c r="Y52" s="142"/>
      <c r="Z52" s="143"/>
      <c r="AA52" s="143"/>
      <c r="AB52" s="16" t="s">
        <v>11</v>
      </c>
      <c r="AC52" s="144"/>
      <c r="AD52" s="144"/>
      <c r="AE52" s="153"/>
      <c r="AF52" s="142"/>
      <c r="AG52" s="143"/>
      <c r="AH52" s="143"/>
      <c r="AI52" s="16" t="s">
        <v>11</v>
      </c>
      <c r="AJ52" s="144"/>
      <c r="AK52" s="144"/>
      <c r="AL52" s="153"/>
      <c r="AM52" s="142"/>
      <c r="AN52" s="143"/>
      <c r="AO52" s="143"/>
      <c r="AP52" s="16" t="s">
        <v>11</v>
      </c>
      <c r="AQ52" s="144"/>
      <c r="AR52" s="144"/>
      <c r="AS52" s="145"/>
    </row>
    <row r="53" spans="1:45" x14ac:dyDescent="0.2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row>
    <row r="54" spans="1:45" x14ac:dyDescent="0.25">
      <c r="B54" s="6" t="str">
        <f>'Tournament Results Data'!$B$1</f>
        <v xml:space="preserve">Tournament:  </v>
      </c>
      <c r="C54" s="136">
        <f>'Tournament Results Data'!$C$1</f>
        <v>0</v>
      </c>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Q54" s="21"/>
      <c r="AR54" s="21"/>
      <c r="AS54" s="21"/>
    </row>
    <row r="55" spans="1:45" x14ac:dyDescent="0.25">
      <c r="B55" s="6"/>
      <c r="AQ55" s="21"/>
      <c r="AR55" s="21"/>
      <c r="AS55" s="21"/>
    </row>
    <row r="56" spans="1:45" x14ac:dyDescent="0.25">
      <c r="A56" s="151" t="str">
        <f>'Tournament Results Data'!$A$3</f>
        <v xml:space="preserve">Date:  </v>
      </c>
      <c r="B56" s="151"/>
      <c r="C56" s="152">
        <f>'Tournament Results Data'!$C$3</f>
        <v>0</v>
      </c>
      <c r="D56" s="152"/>
      <c r="E56" s="152"/>
      <c r="AQ56" s="21"/>
      <c r="AR56" s="21"/>
      <c r="AS56" s="21"/>
    </row>
    <row r="57" spans="1:45" x14ac:dyDescent="0.25">
      <c r="B57" s="6"/>
      <c r="AQ57" s="21"/>
      <c r="AR57" s="21"/>
      <c r="AS57" s="21"/>
    </row>
    <row r="58" spans="1:45" x14ac:dyDescent="0.25">
      <c r="B58" s="6" t="str">
        <f>'Tournament Results Data'!$B$5</f>
        <v xml:space="preserve">Site:  </v>
      </c>
      <c r="C58" s="136">
        <f>'Tournament Results Data'!$C$5</f>
        <v>0</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Q58" s="21"/>
      <c r="AR58" s="21"/>
      <c r="AS58" s="21"/>
    </row>
    <row r="59" spans="1:45" x14ac:dyDescent="0.25">
      <c r="A59" s="2"/>
      <c r="B59" s="2"/>
      <c r="C59" s="2"/>
      <c r="D59" s="20"/>
      <c r="E59" s="20"/>
      <c r="F59" s="20"/>
      <c r="G59" s="2"/>
      <c r="H59" s="21"/>
      <c r="I59" s="21"/>
      <c r="J59" s="21"/>
      <c r="K59" s="20"/>
      <c r="L59" s="20"/>
      <c r="M59" s="20"/>
      <c r="N59" s="2"/>
      <c r="O59" s="21"/>
      <c r="P59" s="21"/>
      <c r="Q59" s="21"/>
      <c r="R59" s="20"/>
      <c r="S59" s="20"/>
      <c r="T59" s="20"/>
      <c r="U59" s="2"/>
      <c r="V59" s="21"/>
      <c r="W59" s="21"/>
      <c r="X59" s="21"/>
      <c r="Y59" s="20"/>
      <c r="Z59" s="20"/>
      <c r="AA59" s="20"/>
      <c r="AB59" s="2"/>
      <c r="AC59" s="21"/>
      <c r="AD59" s="21"/>
      <c r="AE59" s="21"/>
      <c r="AF59" s="20"/>
      <c r="AG59" s="20"/>
      <c r="AH59" s="20"/>
      <c r="AI59" s="2"/>
      <c r="AJ59" s="21"/>
      <c r="AK59" s="21"/>
      <c r="AL59" s="21"/>
      <c r="AM59" s="20"/>
      <c r="AN59" s="20"/>
      <c r="AO59" s="20"/>
      <c r="AP59" s="2"/>
      <c r="AQ59" s="21"/>
      <c r="AR59" s="21"/>
      <c r="AS59" s="21"/>
    </row>
    <row r="60" spans="1:45" ht="13.8" thickBot="1" x14ac:dyDescent="0.3">
      <c r="A60" s="2"/>
      <c r="B60" s="2"/>
      <c r="C60" s="2"/>
      <c r="D60" s="20"/>
      <c r="E60" s="20"/>
      <c r="F60" s="20"/>
      <c r="G60" s="2"/>
      <c r="H60" s="21"/>
      <c r="I60" s="21"/>
      <c r="J60" s="21"/>
      <c r="K60" s="20"/>
      <c r="L60" s="20"/>
      <c r="M60" s="20"/>
      <c r="N60" s="2"/>
      <c r="O60" s="21"/>
      <c r="P60" s="21"/>
      <c r="Q60" s="21"/>
      <c r="R60" s="20"/>
      <c r="S60" s="20"/>
      <c r="T60" s="20"/>
      <c r="U60" s="2"/>
      <c r="V60" s="21"/>
      <c r="W60" s="21"/>
      <c r="X60" s="21"/>
      <c r="Y60" s="20"/>
      <c r="Z60" s="20"/>
      <c r="AA60" s="20"/>
      <c r="AB60" s="2"/>
      <c r="AC60" s="21"/>
      <c r="AD60" s="21"/>
      <c r="AE60" s="21"/>
      <c r="AF60" s="20"/>
      <c r="AG60" s="20"/>
      <c r="AH60" s="20"/>
      <c r="AI60" s="2"/>
      <c r="AJ60" s="21"/>
      <c r="AK60" s="21"/>
      <c r="AL60" s="21"/>
      <c r="AM60" s="20"/>
      <c r="AN60" s="20"/>
      <c r="AO60" s="20"/>
      <c r="AP60" s="2"/>
      <c r="AQ60" s="21"/>
      <c r="AR60" s="21"/>
      <c r="AS60" s="21"/>
    </row>
    <row r="61" spans="1:45" x14ac:dyDescent="0.25">
      <c r="A61" s="7"/>
      <c r="B61" s="105" t="str">
        <f>'Tournament Results Data'!B47</f>
        <v>Pool A</v>
      </c>
      <c r="C61" s="105"/>
      <c r="D61" s="105"/>
      <c r="E61" s="105"/>
      <c r="F61" s="105"/>
      <c r="G61" s="105"/>
      <c r="H61" s="105"/>
      <c r="I61" s="105"/>
      <c r="J61" s="105"/>
      <c r="K61" s="105"/>
      <c r="L61" s="105"/>
      <c r="M61" s="105"/>
      <c r="N61" s="105"/>
      <c r="O61" s="105"/>
      <c r="P61" s="105"/>
      <c r="Q61" s="105"/>
      <c r="R61" s="104" t="s">
        <v>82</v>
      </c>
      <c r="S61" s="105"/>
      <c r="T61" s="105"/>
      <c r="U61" s="105"/>
      <c r="V61" s="105"/>
      <c r="W61" s="105"/>
      <c r="X61" s="105"/>
      <c r="Y61" s="105"/>
      <c r="Z61" s="105"/>
      <c r="AA61" s="106"/>
      <c r="AB61" s="104" t="str">
        <f>'Tournament Results Data'!AB31</f>
        <v>Sets</v>
      </c>
      <c r="AC61" s="105"/>
      <c r="AD61" s="105"/>
      <c r="AE61" s="105"/>
      <c r="AF61" s="105"/>
      <c r="AG61" s="105"/>
      <c r="AH61" s="105"/>
      <c r="AI61" s="105"/>
      <c r="AJ61" s="105"/>
      <c r="AK61" s="106"/>
      <c r="AL61" s="119"/>
      <c r="AM61" s="120"/>
      <c r="AN61" s="120"/>
      <c r="AO61" s="129"/>
      <c r="AP61" s="119" t="str">
        <f>'Tournament Results Data'!AP31</f>
        <v>Finish Place</v>
      </c>
      <c r="AQ61" s="120"/>
      <c r="AR61" s="120"/>
      <c r="AS61" s="121"/>
    </row>
    <row r="62" spans="1:45" ht="6" customHeight="1" x14ac:dyDescent="0.25">
      <c r="A62" s="8"/>
      <c r="B62" s="100"/>
      <c r="C62" s="100"/>
      <c r="D62" s="100"/>
      <c r="E62" s="100"/>
      <c r="F62" s="100"/>
      <c r="G62" s="100"/>
      <c r="H62" s="100"/>
      <c r="I62" s="100"/>
      <c r="J62" s="100"/>
      <c r="K62" s="100"/>
      <c r="L62" s="100"/>
      <c r="M62" s="100"/>
      <c r="N62" s="100"/>
      <c r="O62" s="100"/>
      <c r="P62" s="100"/>
      <c r="Q62" s="100"/>
      <c r="R62" s="107"/>
      <c r="S62" s="108"/>
      <c r="T62" s="108"/>
      <c r="U62" s="108"/>
      <c r="V62" s="108"/>
      <c r="W62" s="108"/>
      <c r="X62" s="108"/>
      <c r="Y62" s="108"/>
      <c r="Z62" s="108"/>
      <c r="AA62" s="109"/>
      <c r="AB62" s="107"/>
      <c r="AC62" s="108"/>
      <c r="AD62" s="108"/>
      <c r="AE62" s="108"/>
      <c r="AF62" s="108"/>
      <c r="AG62" s="108"/>
      <c r="AH62" s="108"/>
      <c r="AI62" s="108"/>
      <c r="AJ62" s="108"/>
      <c r="AK62" s="109"/>
      <c r="AL62" s="122"/>
      <c r="AM62" s="123"/>
      <c r="AN62" s="123"/>
      <c r="AO62" s="130"/>
      <c r="AP62" s="122"/>
      <c r="AQ62" s="123"/>
      <c r="AR62" s="123"/>
      <c r="AS62" s="124"/>
    </row>
    <row r="63" spans="1:45" x14ac:dyDescent="0.25">
      <c r="A63" s="8"/>
      <c r="B63" s="100" t="str">
        <f>'Tournament Results Data'!B49</f>
        <v>Teams</v>
      </c>
      <c r="C63" s="100"/>
      <c r="D63" s="100"/>
      <c r="E63" s="100"/>
      <c r="F63" s="100"/>
      <c r="G63" s="100"/>
      <c r="H63" s="100"/>
      <c r="I63" s="100"/>
      <c r="J63" s="100"/>
      <c r="K63" s="100"/>
      <c r="L63" s="100"/>
      <c r="M63" s="100"/>
      <c r="N63" s="100"/>
      <c r="O63" s="100"/>
      <c r="P63" s="100"/>
      <c r="Q63" s="100"/>
      <c r="R63" s="81" t="s">
        <v>0</v>
      </c>
      <c r="S63" s="82"/>
      <c r="T63" s="83"/>
      <c r="U63" s="81" t="s">
        <v>1</v>
      </c>
      <c r="V63" s="82"/>
      <c r="W63" s="83"/>
      <c r="X63" s="81" t="s">
        <v>9</v>
      </c>
      <c r="Y63" s="82"/>
      <c r="Z63" s="82"/>
      <c r="AA63" s="83"/>
      <c r="AB63" s="81" t="str">
        <f>'Tournament Results Data'!AB33</f>
        <v>Won</v>
      </c>
      <c r="AC63" s="82"/>
      <c r="AD63" s="83"/>
      <c r="AE63" s="81" t="str">
        <f>'Tournament Results Data'!AE33</f>
        <v>Lost</v>
      </c>
      <c r="AF63" s="82"/>
      <c r="AG63" s="83"/>
      <c r="AH63" s="81" t="s">
        <v>9</v>
      </c>
      <c r="AI63" s="82"/>
      <c r="AJ63" s="82"/>
      <c r="AK63" s="83"/>
      <c r="AL63" s="125"/>
      <c r="AM63" s="126"/>
      <c r="AN63" s="126"/>
      <c r="AO63" s="131"/>
      <c r="AP63" s="125"/>
      <c r="AQ63" s="126"/>
      <c r="AR63" s="126"/>
      <c r="AS63" s="127"/>
    </row>
    <row r="64" spans="1:45" ht="25.5" customHeight="1" x14ac:dyDescent="0.25">
      <c r="A64" s="9">
        <f>'Tournament Results Data'!A34</f>
        <v>0</v>
      </c>
      <c r="B64" s="71">
        <f>'Tournament Results Data'!B50</f>
        <v>0</v>
      </c>
      <c r="C64" s="71"/>
      <c r="D64" s="71"/>
      <c r="E64" s="71"/>
      <c r="F64" s="71"/>
      <c r="G64" s="71"/>
      <c r="H64" s="71">
        <f>'Tournament Results Data'!H50</f>
        <v>0</v>
      </c>
      <c r="I64" s="71"/>
      <c r="J64" s="71"/>
      <c r="K64" s="71"/>
      <c r="L64" s="71"/>
      <c r="M64" s="71"/>
      <c r="N64" s="71"/>
      <c r="O64" s="71"/>
      <c r="P64" s="71"/>
      <c r="Q64" s="141"/>
      <c r="R64" s="72"/>
      <c r="S64" s="73"/>
      <c r="T64" s="74"/>
      <c r="U64" s="75"/>
      <c r="V64" s="76"/>
      <c r="W64" s="77"/>
      <c r="X64" s="78"/>
      <c r="Y64" s="79"/>
      <c r="Z64" s="79"/>
      <c r="AA64" s="80"/>
      <c r="AB64" s="72"/>
      <c r="AC64" s="73"/>
      <c r="AD64" s="74"/>
      <c r="AE64" s="72"/>
      <c r="AF64" s="73"/>
      <c r="AG64" s="74"/>
      <c r="AH64" s="78"/>
      <c r="AI64" s="79"/>
      <c r="AJ64" s="79"/>
      <c r="AK64" s="80"/>
      <c r="AL64" s="78"/>
      <c r="AM64" s="79"/>
      <c r="AN64" s="79"/>
      <c r="AO64" s="80"/>
      <c r="AP64" s="81"/>
      <c r="AQ64" s="82"/>
      <c r="AR64" s="82"/>
      <c r="AS64" s="114"/>
    </row>
    <row r="65" spans="1:45" ht="25.5" customHeight="1" x14ac:dyDescent="0.25">
      <c r="A65" s="9">
        <f>'Tournament Results Data'!A35</f>
        <v>0</v>
      </c>
      <c r="B65" s="71">
        <f>'Tournament Results Data'!B51</f>
        <v>0</v>
      </c>
      <c r="C65" s="71"/>
      <c r="D65" s="71"/>
      <c r="E65" s="71"/>
      <c r="F65" s="71"/>
      <c r="G65" s="71"/>
      <c r="H65" s="71">
        <f>'Tournament Results Data'!H51</f>
        <v>0</v>
      </c>
      <c r="I65" s="71"/>
      <c r="J65" s="71"/>
      <c r="K65" s="71"/>
      <c r="L65" s="71"/>
      <c r="M65" s="71"/>
      <c r="N65" s="71"/>
      <c r="O65" s="71"/>
      <c r="P65" s="71"/>
      <c r="Q65" s="141"/>
      <c r="R65" s="72"/>
      <c r="S65" s="73"/>
      <c r="T65" s="74"/>
      <c r="U65" s="75"/>
      <c r="V65" s="76"/>
      <c r="W65" s="77"/>
      <c r="X65" s="78"/>
      <c r="Y65" s="79"/>
      <c r="Z65" s="79"/>
      <c r="AA65" s="80"/>
      <c r="AB65" s="72"/>
      <c r="AC65" s="73"/>
      <c r="AD65" s="74"/>
      <c r="AE65" s="72"/>
      <c r="AF65" s="73"/>
      <c r="AG65" s="74"/>
      <c r="AH65" s="78"/>
      <c r="AI65" s="79"/>
      <c r="AJ65" s="79"/>
      <c r="AK65" s="80"/>
      <c r="AL65" s="78"/>
      <c r="AM65" s="79"/>
      <c r="AN65" s="79"/>
      <c r="AO65" s="80"/>
      <c r="AP65" s="81"/>
      <c r="AQ65" s="82"/>
      <c r="AR65" s="82"/>
      <c r="AS65" s="114"/>
    </row>
    <row r="66" spans="1:45" ht="25.5" customHeight="1" x14ac:dyDescent="0.25">
      <c r="A66" s="9">
        <f>'Tournament Results Data'!A36</f>
        <v>0</v>
      </c>
      <c r="B66" s="71">
        <f>'Tournament Results Data'!B52</f>
        <v>0</v>
      </c>
      <c r="C66" s="71"/>
      <c r="D66" s="71"/>
      <c r="E66" s="71"/>
      <c r="F66" s="71"/>
      <c r="G66" s="71"/>
      <c r="H66" s="71">
        <f>'Tournament Results Data'!H52</f>
        <v>0</v>
      </c>
      <c r="I66" s="71"/>
      <c r="J66" s="71"/>
      <c r="K66" s="71"/>
      <c r="L66" s="71"/>
      <c r="M66" s="71"/>
      <c r="N66" s="71"/>
      <c r="O66" s="71"/>
      <c r="P66" s="71"/>
      <c r="Q66" s="141"/>
      <c r="R66" s="72"/>
      <c r="S66" s="73"/>
      <c r="T66" s="74"/>
      <c r="U66" s="75"/>
      <c r="V66" s="76"/>
      <c r="W66" s="77"/>
      <c r="X66" s="78"/>
      <c r="Y66" s="79"/>
      <c r="Z66" s="79"/>
      <c r="AA66" s="80"/>
      <c r="AB66" s="72"/>
      <c r="AC66" s="73"/>
      <c r="AD66" s="74"/>
      <c r="AE66" s="72"/>
      <c r="AF66" s="73"/>
      <c r="AG66" s="74"/>
      <c r="AH66" s="78"/>
      <c r="AI66" s="79"/>
      <c r="AJ66" s="79"/>
      <c r="AK66" s="80"/>
      <c r="AL66" s="78"/>
      <c r="AM66" s="79"/>
      <c r="AN66" s="79"/>
      <c r="AO66" s="80"/>
      <c r="AP66" s="81"/>
      <c r="AQ66" s="82"/>
      <c r="AR66" s="82"/>
      <c r="AS66" s="114"/>
    </row>
    <row r="67" spans="1:45" x14ac:dyDescent="0.25">
      <c r="A67" s="8"/>
      <c r="B67" s="107"/>
      <c r="C67" s="109"/>
      <c r="D67" s="107"/>
      <c r="E67" s="108"/>
      <c r="F67" s="108"/>
      <c r="G67" s="108"/>
      <c r="H67" s="108"/>
      <c r="I67" s="108"/>
      <c r="J67" s="109"/>
      <c r="K67" s="107"/>
      <c r="L67" s="108"/>
      <c r="M67" s="108"/>
      <c r="N67" s="108"/>
      <c r="O67" s="108"/>
      <c r="P67" s="108"/>
      <c r="Q67" s="109"/>
      <c r="R67" s="107"/>
      <c r="S67" s="108"/>
      <c r="T67" s="108"/>
      <c r="U67" s="108"/>
      <c r="V67" s="108"/>
      <c r="W67" s="108"/>
      <c r="X67" s="109"/>
      <c r="Y67" s="107"/>
      <c r="Z67" s="108"/>
      <c r="AA67" s="108"/>
      <c r="AB67" s="108"/>
      <c r="AC67" s="108"/>
      <c r="AD67" s="108"/>
      <c r="AE67" s="109"/>
      <c r="AF67" s="107"/>
      <c r="AG67" s="108"/>
      <c r="AH67" s="108"/>
      <c r="AI67" s="108"/>
      <c r="AJ67" s="108"/>
      <c r="AK67" s="108"/>
      <c r="AL67" s="109"/>
      <c r="AM67" s="107"/>
      <c r="AN67" s="108"/>
      <c r="AO67" s="108"/>
      <c r="AP67" s="108"/>
      <c r="AQ67" s="108"/>
      <c r="AR67" s="108"/>
      <c r="AS67" s="147"/>
    </row>
    <row r="68" spans="1:45" x14ac:dyDescent="0.25">
      <c r="A68" s="8"/>
      <c r="B68" s="81" t="str">
        <f>'Tournament Results Data'!B39</f>
        <v>Time</v>
      </c>
      <c r="C68" s="83"/>
      <c r="D68" s="81" t="str">
        <f>'Tournament Results Data'!D54</f>
        <v>8:30 AM</v>
      </c>
      <c r="E68" s="82"/>
      <c r="F68" s="82"/>
      <c r="G68" s="82"/>
      <c r="H68" s="82"/>
      <c r="I68" s="82"/>
      <c r="J68" s="83"/>
      <c r="K68" s="81" t="str">
        <f>'Tournament Results Data'!K54</f>
        <v>9:30 AM</v>
      </c>
      <c r="L68" s="82"/>
      <c r="M68" s="82"/>
      <c r="N68" s="82"/>
      <c r="O68" s="82"/>
      <c r="P68" s="82"/>
      <c r="Q68" s="83"/>
      <c r="R68" s="81" t="str">
        <f>'Tournament Results Data'!R54</f>
        <v>ASAP</v>
      </c>
      <c r="S68" s="82"/>
      <c r="T68" s="82"/>
      <c r="U68" s="82"/>
      <c r="V68" s="82"/>
      <c r="W68" s="82"/>
      <c r="X68" s="83"/>
      <c r="Y68" s="81" t="str">
        <f>'Tournament Results Data'!Y54</f>
        <v>ASAP</v>
      </c>
      <c r="Z68" s="82"/>
      <c r="AA68" s="82"/>
      <c r="AB68" s="82"/>
      <c r="AC68" s="82"/>
      <c r="AD68" s="82"/>
      <c r="AE68" s="83"/>
      <c r="AF68" s="81" t="str">
        <f>'Tournament Results Data'!AF54</f>
        <v>ASAP</v>
      </c>
      <c r="AG68" s="82"/>
      <c r="AH68" s="82"/>
      <c r="AI68" s="82"/>
      <c r="AJ68" s="82"/>
      <c r="AK68" s="82"/>
      <c r="AL68" s="83"/>
      <c r="AM68" s="81" t="str">
        <f>'Tournament Results Data'!AM54</f>
        <v>ASAP</v>
      </c>
      <c r="AN68" s="82"/>
      <c r="AO68" s="82"/>
      <c r="AP68" s="82"/>
      <c r="AQ68" s="82"/>
      <c r="AR68" s="82"/>
      <c r="AS68" s="114"/>
    </row>
    <row r="69" spans="1:45" x14ac:dyDescent="0.25">
      <c r="A69" s="8"/>
      <c r="B69" s="81" t="str">
        <f>'Tournament Results Data'!B40</f>
        <v>Match #</v>
      </c>
      <c r="C69" s="83"/>
      <c r="D69" s="81" t="str">
        <f>'Tournament Results Data'!D55</f>
        <v>1</v>
      </c>
      <c r="E69" s="82"/>
      <c r="F69" s="82"/>
      <c r="G69" s="82"/>
      <c r="H69" s="82"/>
      <c r="I69" s="82"/>
      <c r="J69" s="83"/>
      <c r="K69" s="81" t="str">
        <f>'Tournament Results Data'!K55</f>
        <v>2</v>
      </c>
      <c r="L69" s="82"/>
      <c r="M69" s="82"/>
      <c r="N69" s="82"/>
      <c r="O69" s="82"/>
      <c r="P69" s="82"/>
      <c r="Q69" s="83"/>
      <c r="R69" s="81" t="str">
        <f>'Tournament Results Data'!R55</f>
        <v>3</v>
      </c>
      <c r="S69" s="82"/>
      <c r="T69" s="82"/>
      <c r="U69" s="82"/>
      <c r="V69" s="82"/>
      <c r="W69" s="82"/>
      <c r="X69" s="83"/>
      <c r="Y69" s="81" t="str">
        <f>'Tournament Results Data'!Y55</f>
        <v>4</v>
      </c>
      <c r="Z69" s="82"/>
      <c r="AA69" s="82"/>
      <c r="AB69" s="82"/>
      <c r="AC69" s="82"/>
      <c r="AD69" s="82"/>
      <c r="AE69" s="83"/>
      <c r="AF69" s="81" t="str">
        <f>'Tournament Results Data'!AF55</f>
        <v>5</v>
      </c>
      <c r="AG69" s="82"/>
      <c r="AH69" s="82"/>
      <c r="AI69" s="82"/>
      <c r="AJ69" s="82"/>
      <c r="AK69" s="82"/>
      <c r="AL69" s="83"/>
      <c r="AM69" s="81" t="str">
        <f>'Tournament Results Data'!AM55</f>
        <v>6</v>
      </c>
      <c r="AN69" s="82"/>
      <c r="AO69" s="82"/>
      <c r="AP69" s="82"/>
      <c r="AQ69" s="82"/>
      <c r="AR69" s="82"/>
      <c r="AS69" s="114"/>
    </row>
    <row r="70" spans="1:45" x14ac:dyDescent="0.25">
      <c r="A70" s="8"/>
      <c r="B70" s="81" t="str">
        <f>'Tournament Results Data'!B41</f>
        <v>Match(Work)</v>
      </c>
      <c r="C70" s="83"/>
      <c r="D70" s="81" t="str">
        <f>'Tournament Results Data'!D56</f>
        <v>1 vs 3 (2)</v>
      </c>
      <c r="E70" s="82"/>
      <c r="F70" s="82"/>
      <c r="G70" s="82"/>
      <c r="H70" s="82"/>
      <c r="I70" s="82"/>
      <c r="J70" s="83"/>
      <c r="K70" s="81" t="str">
        <f>'Tournament Results Data'!K56</f>
        <v>2 vs 3 (1)</v>
      </c>
      <c r="L70" s="82"/>
      <c r="M70" s="82"/>
      <c r="N70" s="82"/>
      <c r="O70" s="82"/>
      <c r="P70" s="82"/>
      <c r="Q70" s="83"/>
      <c r="R70" s="81" t="str">
        <f>'Tournament Results Data'!R56</f>
        <v>1 vs 2 (3)</v>
      </c>
      <c r="S70" s="82"/>
      <c r="T70" s="82"/>
      <c r="U70" s="82"/>
      <c r="V70" s="82"/>
      <c r="W70" s="82"/>
      <c r="X70" s="83"/>
      <c r="Y70" s="81" t="str">
        <f>'Tournament Results Data'!Y56</f>
        <v>1 vs 2 (3)</v>
      </c>
      <c r="Z70" s="82"/>
      <c r="AA70" s="82"/>
      <c r="AB70" s="82"/>
      <c r="AC70" s="82"/>
      <c r="AD70" s="82"/>
      <c r="AE70" s="83"/>
      <c r="AF70" s="81" t="str">
        <f>'Tournament Results Data'!AF56</f>
        <v>2 vs 3 (1)</v>
      </c>
      <c r="AG70" s="82"/>
      <c r="AH70" s="82"/>
      <c r="AI70" s="82"/>
      <c r="AJ70" s="82"/>
      <c r="AK70" s="82"/>
      <c r="AL70" s="83"/>
      <c r="AM70" s="81" t="str">
        <f>'Tournament Results Data'!AM56</f>
        <v>1 vs 3 (2)</v>
      </c>
      <c r="AN70" s="82"/>
      <c r="AO70" s="82"/>
      <c r="AP70" s="82"/>
      <c r="AQ70" s="82"/>
      <c r="AR70" s="82"/>
      <c r="AS70" s="114"/>
    </row>
    <row r="71" spans="1:45" ht="21" customHeight="1" x14ac:dyDescent="0.25">
      <c r="A71" s="8"/>
      <c r="B71" s="81" t="str">
        <f>'Tournament Results Data'!B42</f>
        <v>Score Set 1</v>
      </c>
      <c r="C71" s="83"/>
      <c r="D71" s="137"/>
      <c r="E71" s="138"/>
      <c r="F71" s="138"/>
      <c r="G71" s="5" t="str">
        <f>'Tournament Results Data'!G42</f>
        <v>-</v>
      </c>
      <c r="H71" s="139"/>
      <c r="I71" s="139"/>
      <c r="J71" s="140"/>
      <c r="K71" s="137"/>
      <c r="L71" s="138"/>
      <c r="M71" s="138"/>
      <c r="N71" s="5" t="str">
        <f>'Tournament Results Data'!N42</f>
        <v>-</v>
      </c>
      <c r="O71" s="139"/>
      <c r="P71" s="139"/>
      <c r="Q71" s="140"/>
      <c r="R71" s="137"/>
      <c r="S71" s="138"/>
      <c r="T71" s="138"/>
      <c r="U71" s="5" t="str">
        <f>'Tournament Results Data'!U42</f>
        <v>-</v>
      </c>
      <c r="V71" s="139"/>
      <c r="W71" s="139"/>
      <c r="X71" s="140"/>
      <c r="Y71" s="137"/>
      <c r="Z71" s="138"/>
      <c r="AA71" s="138"/>
      <c r="AB71" s="5" t="str">
        <f>'Tournament Results Data'!AB42</f>
        <v>-</v>
      </c>
      <c r="AC71" s="139"/>
      <c r="AD71" s="139"/>
      <c r="AE71" s="140"/>
      <c r="AF71" s="137"/>
      <c r="AG71" s="138"/>
      <c r="AH71" s="138"/>
      <c r="AI71" s="5" t="str">
        <f>'Tournament Results Data'!AI42</f>
        <v>-</v>
      </c>
      <c r="AJ71" s="139"/>
      <c r="AK71" s="139"/>
      <c r="AL71" s="140"/>
      <c r="AM71" s="137"/>
      <c r="AN71" s="138"/>
      <c r="AO71" s="138"/>
      <c r="AP71" s="5" t="str">
        <f>'Tournament Results Data'!AP42</f>
        <v>-</v>
      </c>
      <c r="AQ71" s="139"/>
      <c r="AR71" s="139"/>
      <c r="AS71" s="146"/>
    </row>
    <row r="72" spans="1:45" ht="21" customHeight="1" x14ac:dyDescent="0.25">
      <c r="A72" s="8"/>
      <c r="B72" s="81" t="str">
        <f>'Tournament Results Data'!B43</f>
        <v>Score Set 2</v>
      </c>
      <c r="C72" s="83"/>
      <c r="D72" s="137"/>
      <c r="E72" s="138"/>
      <c r="F72" s="138"/>
      <c r="G72" s="5" t="str">
        <f>'Tournament Results Data'!G43</f>
        <v>-</v>
      </c>
      <c r="H72" s="139"/>
      <c r="I72" s="139"/>
      <c r="J72" s="140"/>
      <c r="K72" s="137"/>
      <c r="L72" s="138"/>
      <c r="M72" s="138"/>
      <c r="N72" s="5" t="str">
        <f>'Tournament Results Data'!N43</f>
        <v>-</v>
      </c>
      <c r="O72" s="139"/>
      <c r="P72" s="139"/>
      <c r="Q72" s="140"/>
      <c r="R72" s="137"/>
      <c r="S72" s="138"/>
      <c r="T72" s="138"/>
      <c r="U72" s="5" t="str">
        <f>'Tournament Results Data'!U43</f>
        <v>-</v>
      </c>
      <c r="V72" s="139"/>
      <c r="W72" s="139"/>
      <c r="X72" s="140"/>
      <c r="Y72" s="137"/>
      <c r="Z72" s="138"/>
      <c r="AA72" s="138"/>
      <c r="AB72" s="5" t="str">
        <f>'Tournament Results Data'!AB43</f>
        <v>-</v>
      </c>
      <c r="AC72" s="139"/>
      <c r="AD72" s="139"/>
      <c r="AE72" s="140"/>
      <c r="AF72" s="137"/>
      <c r="AG72" s="138"/>
      <c r="AH72" s="138"/>
      <c r="AI72" s="5" t="str">
        <f>'Tournament Results Data'!AI43</f>
        <v>-</v>
      </c>
      <c r="AJ72" s="139"/>
      <c r="AK72" s="139"/>
      <c r="AL72" s="140"/>
      <c r="AM72" s="137"/>
      <c r="AN72" s="138"/>
      <c r="AO72" s="138"/>
      <c r="AP72" s="5" t="str">
        <f>'Tournament Results Data'!AP43</f>
        <v>-</v>
      </c>
      <c r="AQ72" s="139"/>
      <c r="AR72" s="139"/>
      <c r="AS72" s="146"/>
    </row>
    <row r="73" spans="1:45" ht="21" customHeight="1" thickBot="1" x14ac:dyDescent="0.3">
      <c r="A73" s="10"/>
      <c r="B73" s="110" t="str">
        <f>'Tournament Results Data'!B44</f>
        <v>Score Set 3</v>
      </c>
      <c r="C73" s="111"/>
      <c r="D73" s="142"/>
      <c r="E73" s="143"/>
      <c r="F73" s="143"/>
      <c r="G73" s="16" t="str">
        <f>'Tournament Results Data'!G44</f>
        <v>-</v>
      </c>
      <c r="H73" s="144"/>
      <c r="I73" s="144"/>
      <c r="J73" s="153"/>
      <c r="K73" s="142"/>
      <c r="L73" s="143"/>
      <c r="M73" s="143"/>
      <c r="N73" s="16" t="str">
        <f>'Tournament Results Data'!N44</f>
        <v>-</v>
      </c>
      <c r="O73" s="144"/>
      <c r="P73" s="144"/>
      <c r="Q73" s="153"/>
      <c r="R73" s="142"/>
      <c r="S73" s="143"/>
      <c r="T73" s="143"/>
      <c r="U73" s="16" t="str">
        <f>'Tournament Results Data'!U44</f>
        <v>-</v>
      </c>
      <c r="V73" s="144"/>
      <c r="W73" s="144"/>
      <c r="X73" s="153"/>
      <c r="Y73" s="142"/>
      <c r="Z73" s="143"/>
      <c r="AA73" s="143"/>
      <c r="AB73" s="16" t="str">
        <f>'Tournament Results Data'!AB44</f>
        <v>-</v>
      </c>
      <c r="AC73" s="144"/>
      <c r="AD73" s="144"/>
      <c r="AE73" s="153"/>
      <c r="AF73" s="142"/>
      <c r="AG73" s="143"/>
      <c r="AH73" s="143"/>
      <c r="AI73" s="16" t="str">
        <f>'Tournament Results Data'!AI44</f>
        <v>-</v>
      </c>
      <c r="AJ73" s="144"/>
      <c r="AK73" s="144"/>
      <c r="AL73" s="153"/>
      <c r="AM73" s="142"/>
      <c r="AN73" s="143"/>
      <c r="AO73" s="143"/>
      <c r="AP73" s="16" t="str">
        <f>'Tournament Results Data'!AP44</f>
        <v>-</v>
      </c>
      <c r="AQ73" s="144"/>
      <c r="AR73" s="144"/>
      <c r="AS73" s="145"/>
    </row>
    <row r="74" spans="1:45" x14ac:dyDescent="0.25">
      <c r="A74" s="2"/>
      <c r="B74" s="2"/>
      <c r="C74" s="2"/>
      <c r="D74" s="20"/>
      <c r="E74" s="20"/>
      <c r="F74" s="20"/>
      <c r="G74" s="2"/>
      <c r="H74" s="21"/>
      <c r="I74" s="21"/>
      <c r="J74" s="21"/>
      <c r="K74" s="20"/>
      <c r="L74" s="20"/>
      <c r="M74" s="20"/>
      <c r="N74" s="2"/>
      <c r="O74" s="21"/>
      <c r="P74" s="21"/>
      <c r="Q74" s="21"/>
      <c r="R74" s="20"/>
      <c r="S74" s="20"/>
      <c r="T74" s="20"/>
      <c r="U74" s="2"/>
      <c r="V74" s="21"/>
      <c r="W74" s="21"/>
      <c r="X74" s="21"/>
      <c r="Y74" s="20"/>
      <c r="Z74" s="20"/>
      <c r="AA74" s="20"/>
      <c r="AB74" s="2"/>
      <c r="AC74" s="21"/>
      <c r="AD74" s="21"/>
      <c r="AE74" s="21"/>
      <c r="AF74" s="20"/>
      <c r="AG74" s="20"/>
      <c r="AH74" s="20"/>
      <c r="AI74" s="2"/>
      <c r="AJ74" s="21"/>
      <c r="AK74" s="21"/>
      <c r="AL74" s="21"/>
      <c r="AM74" s="20"/>
      <c r="AN74" s="20"/>
      <c r="AO74" s="20"/>
      <c r="AP74" s="2"/>
      <c r="AQ74" s="21"/>
      <c r="AR74" s="21"/>
      <c r="AS74" s="21"/>
    </row>
    <row r="75" spans="1:45" x14ac:dyDescent="0.25">
      <c r="B75" s="6" t="str">
        <f>'Tournament Results Data'!B1</f>
        <v xml:space="preserve">Tournament:  </v>
      </c>
      <c r="C75" s="136">
        <f>'Tournament Results Data'!C1</f>
        <v>0</v>
      </c>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row>
    <row r="76" spans="1:45" x14ac:dyDescent="0.25">
      <c r="B76" s="6"/>
    </row>
    <row r="77" spans="1:45" x14ac:dyDescent="0.25">
      <c r="A77" s="151" t="str">
        <f>'Tournament Results Data'!A3</f>
        <v xml:space="preserve">Date:  </v>
      </c>
      <c r="B77" s="151"/>
      <c r="C77" s="152">
        <f>'Tournament Results Data'!C3</f>
        <v>0</v>
      </c>
      <c r="D77" s="152"/>
      <c r="E77" s="152"/>
    </row>
    <row r="78" spans="1:45" x14ac:dyDescent="0.25">
      <c r="B78" s="6"/>
    </row>
    <row r="79" spans="1:45" x14ac:dyDescent="0.25">
      <c r="B79" s="6" t="str">
        <f>'Tournament Results Data'!B5</f>
        <v xml:space="preserve">Site:  </v>
      </c>
      <c r="C79" s="136">
        <f>'Tournament Results Data'!C5</f>
        <v>0</v>
      </c>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row>
    <row r="81" spans="1:47" ht="17.399999999999999" x14ac:dyDescent="0.3">
      <c r="B81" s="158" t="s">
        <v>48</v>
      </c>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row>
    <row r="83" spans="1:47" ht="12.75" customHeight="1" x14ac:dyDescent="0.25">
      <c r="A83" s="154"/>
      <c r="B83" s="154"/>
      <c r="C83" s="155"/>
      <c r="D83" s="40"/>
      <c r="E83" s="40"/>
      <c r="F83" s="2"/>
      <c r="G83" s="2"/>
      <c r="H83" s="2"/>
      <c r="I83" s="2"/>
      <c r="J83" s="2"/>
      <c r="K83" s="2"/>
      <c r="L83" s="2"/>
      <c r="M83" s="2"/>
      <c r="N83" s="2"/>
      <c r="O83" s="2"/>
      <c r="P83" s="2"/>
      <c r="Q83" s="2"/>
      <c r="R83" s="2"/>
      <c r="S83" s="2"/>
      <c r="T83" s="2"/>
      <c r="U83" s="2"/>
      <c r="V83" s="2"/>
      <c r="W83" s="2"/>
      <c r="X83" s="2"/>
      <c r="Y83" s="2"/>
      <c r="Z83" s="2"/>
      <c r="AA83" s="21" t="s">
        <v>91</v>
      </c>
      <c r="AB83" s="2"/>
      <c r="AC83" s="2"/>
      <c r="AD83" s="32"/>
    </row>
    <row r="84" spans="1:47" ht="12.75" customHeight="1" x14ac:dyDescent="0.25">
      <c r="A84" s="29"/>
      <c r="B84" s="29"/>
      <c r="C84" s="36"/>
      <c r="D84" s="29"/>
      <c r="E84" s="29"/>
      <c r="F84" s="29"/>
      <c r="G84" s="17"/>
      <c r="H84" s="30"/>
      <c r="I84" s="30"/>
      <c r="J84" s="30"/>
      <c r="K84" s="30"/>
      <c r="L84" s="30"/>
      <c r="M84" s="30"/>
      <c r="N84" s="30"/>
      <c r="O84" s="30"/>
      <c r="P84" s="30"/>
      <c r="Q84" s="30"/>
      <c r="R84" s="2"/>
      <c r="S84" s="2"/>
      <c r="T84" s="2"/>
      <c r="U84" s="2"/>
      <c r="V84" s="2"/>
      <c r="W84" s="2"/>
      <c r="X84" s="2"/>
      <c r="Y84" s="21" t="s">
        <v>83</v>
      </c>
      <c r="Z84" s="2"/>
      <c r="AA84" s="21"/>
      <c r="AB84" s="2"/>
      <c r="AC84" s="2"/>
      <c r="AD84" s="32"/>
    </row>
    <row r="85" spans="1:47" ht="12.75" customHeight="1" x14ac:dyDescent="0.25">
      <c r="A85" s="2"/>
      <c r="B85" s="2" t="s">
        <v>49</v>
      </c>
      <c r="C85" s="27"/>
      <c r="D85" s="15"/>
      <c r="E85" s="81"/>
      <c r="F85" s="82"/>
      <c r="G85" s="82"/>
      <c r="H85" s="82"/>
      <c r="I85" s="82"/>
      <c r="J85" s="82"/>
      <c r="K85" s="82"/>
      <c r="L85" s="82"/>
      <c r="M85" s="82"/>
      <c r="N85" s="82"/>
      <c r="O85" s="82"/>
      <c r="P85" s="82"/>
      <c r="Q85" s="82"/>
      <c r="R85" s="82"/>
      <c r="S85" s="82"/>
      <c r="T85" s="82"/>
      <c r="U85" s="82"/>
      <c r="V85" s="83"/>
      <c r="W85" s="2"/>
      <c r="X85" s="2"/>
      <c r="Y85" s="2"/>
      <c r="Z85" s="2"/>
      <c r="AA85" s="2"/>
      <c r="AB85" s="2"/>
      <c r="AC85" s="2"/>
      <c r="AD85" s="32"/>
    </row>
    <row r="86" spans="1:47" ht="12.75" customHeight="1" x14ac:dyDescent="0.25">
      <c r="A86" s="29"/>
      <c r="B86" s="29"/>
      <c r="C86" s="36"/>
      <c r="D86" s="29"/>
      <c r="E86"/>
      <c r="F86"/>
      <c r="G86"/>
      <c r="H86"/>
      <c r="I86"/>
      <c r="J86"/>
      <c r="K86" s="156"/>
      <c r="L86" s="157"/>
      <c r="M86" s="5" t="s">
        <v>11</v>
      </c>
      <c r="N86" s="71"/>
      <c r="O86" s="141"/>
      <c r="P86"/>
      <c r="Q86"/>
      <c r="R86"/>
      <c r="S86"/>
      <c r="T86"/>
      <c r="U86"/>
      <c r="V86" s="41"/>
      <c r="W86" s="28"/>
      <c r="X86"/>
      <c r="Y86"/>
      <c r="Z86"/>
      <c r="AA86"/>
      <c r="AB86"/>
      <c r="AC86"/>
      <c r="AD86"/>
      <c r="AE86"/>
      <c r="AF86"/>
      <c r="AG86"/>
      <c r="AH86"/>
      <c r="AI86"/>
      <c r="AJ86"/>
      <c r="AK86"/>
      <c r="AL86"/>
      <c r="AM86"/>
      <c r="AN86"/>
      <c r="AO86"/>
      <c r="AU86" s="2"/>
    </row>
    <row r="87" spans="1:47" ht="12.75" customHeight="1" x14ac:dyDescent="0.25">
      <c r="A87" s="15"/>
      <c r="B87" s="33"/>
      <c r="C87" s="38"/>
      <c r="D87" s="32"/>
      <c r="E87" s="32"/>
      <c r="F87" s="32"/>
      <c r="G87" s="32"/>
      <c r="H87" s="32"/>
      <c r="I87" s="32"/>
      <c r="J87" s="32"/>
      <c r="K87" s="32"/>
      <c r="L87" s="32"/>
      <c r="M87" s="32"/>
      <c r="N87" s="32"/>
      <c r="O87" s="32"/>
      <c r="P87" s="32"/>
      <c r="Q87" s="32"/>
      <c r="R87" s="32"/>
      <c r="S87" s="32"/>
      <c r="T87" s="32"/>
      <c r="U87" s="32"/>
      <c r="V87"/>
      <c r="W87"/>
      <c r="X87"/>
      <c r="Y87"/>
      <c r="Z87"/>
      <c r="AA87"/>
      <c r="AB87"/>
      <c r="AC87"/>
      <c r="AD87"/>
      <c r="AE87"/>
      <c r="AF87"/>
      <c r="AG87"/>
      <c r="AH87"/>
      <c r="AI87"/>
      <c r="AJ87"/>
      <c r="AK87"/>
      <c r="AL87"/>
      <c r="AM87"/>
      <c r="AN87"/>
      <c r="AO87"/>
      <c r="AU87" s="39"/>
    </row>
    <row r="88" spans="1:47" ht="12.75" customHeight="1" x14ac:dyDescent="0.25">
      <c r="A88" s="154"/>
      <c r="B88" s="154"/>
      <c r="C88" s="155"/>
      <c r="D88" s="2"/>
      <c r="E88" s="2"/>
      <c r="F88" s="2"/>
      <c r="G88" s="2"/>
      <c r="H88" s="2"/>
      <c r="I88" s="2"/>
      <c r="J88" s="2"/>
      <c r="K88" s="2"/>
      <c r="L88" s="2"/>
      <c r="M88" s="2"/>
      <c r="N88" s="2"/>
      <c r="O88" s="2"/>
      <c r="P88" s="2"/>
      <c r="Q88" s="2"/>
      <c r="R88" s="2"/>
      <c r="S88" s="2"/>
      <c r="T88" s="2"/>
      <c r="U88" s="2"/>
      <c r="V88"/>
      <c r="W88"/>
      <c r="X88"/>
      <c r="Y88"/>
      <c r="Z88"/>
      <c r="AA88"/>
      <c r="AB88"/>
      <c r="AC88"/>
      <c r="AD88"/>
      <c r="AE88"/>
      <c r="AF88"/>
      <c r="AG88"/>
      <c r="AH88"/>
      <c r="AI88"/>
      <c r="AJ88"/>
      <c r="AK88"/>
      <c r="AL88"/>
      <c r="AM88"/>
      <c r="AN88"/>
      <c r="AO88"/>
    </row>
    <row r="89" spans="1:47" ht="12.75" customHeight="1" x14ac:dyDescent="0.25">
      <c r="A89" s="29"/>
      <c r="B89" s="29"/>
      <c r="C89" s="29"/>
      <c r="D89" s="29"/>
      <c r="E89" s="29"/>
      <c r="F89" s="29"/>
      <c r="G89" s="17"/>
      <c r="H89" s="30"/>
      <c r="I89" s="30"/>
      <c r="J89" s="30"/>
      <c r="K89" s="30"/>
      <c r="L89" s="30"/>
      <c r="M89" s="30"/>
      <c r="N89" s="30"/>
      <c r="O89" s="30"/>
      <c r="P89" s="30"/>
      <c r="Q89" s="30"/>
      <c r="R89" s="2"/>
      <c r="S89" s="2"/>
      <c r="T89" s="2"/>
      <c r="U89" s="2"/>
      <c r="V89"/>
      <c r="W89"/>
      <c r="X89"/>
      <c r="Y89"/>
      <c r="Z89"/>
      <c r="AA89"/>
      <c r="AB89"/>
      <c r="AC89"/>
      <c r="AD89"/>
      <c r="AE89"/>
      <c r="AF89"/>
      <c r="AG89"/>
      <c r="AH89"/>
      <c r="AI89"/>
      <c r="AJ89"/>
      <c r="AK89"/>
      <c r="AL89"/>
      <c r="AM89"/>
      <c r="AN89"/>
      <c r="AO89"/>
    </row>
    <row r="90" spans="1:47" ht="12.75" customHeight="1" x14ac:dyDescent="0.25">
      <c r="A90" s="2"/>
      <c r="B90" s="2"/>
      <c r="C90" s="2"/>
      <c r="D90" s="2"/>
      <c r="E90" s="2"/>
      <c r="F90" s="2"/>
      <c r="G90" s="2"/>
      <c r="H90" s="2"/>
      <c r="I90" s="2"/>
      <c r="J90" s="2"/>
      <c r="K90" s="2"/>
      <c r="L90" s="2"/>
      <c r="M90" s="2"/>
      <c r="N90" s="2"/>
      <c r="O90" s="2"/>
      <c r="P90" s="2"/>
      <c r="Q90" s="2"/>
      <c r="R90" s="2"/>
      <c r="S90" s="2"/>
      <c r="T90" s="2"/>
      <c r="U90" s="2"/>
      <c r="V90"/>
      <c r="W90"/>
      <c r="X90"/>
      <c r="Y90"/>
      <c r="Z90"/>
      <c r="AA90"/>
      <c r="AB90"/>
      <c r="AC90"/>
      <c r="AD90"/>
      <c r="AE90"/>
      <c r="AF90"/>
      <c r="AG90"/>
      <c r="AH90"/>
      <c r="AI90"/>
      <c r="AJ90"/>
      <c r="AK90"/>
      <c r="AL90"/>
      <c r="AM90"/>
      <c r="AN90"/>
      <c r="AO90"/>
    </row>
    <row r="91" spans="1:47" ht="12.75" customHeight="1" x14ac:dyDescent="0.25">
      <c r="A91" s="154"/>
      <c r="B91" s="154"/>
      <c r="C91" s="155"/>
      <c r="D91" s="2"/>
      <c r="E91" s="2"/>
      <c r="F91" s="2"/>
      <c r="G91" s="2"/>
      <c r="H91" s="2"/>
      <c r="I91" s="2"/>
      <c r="J91" s="2"/>
      <c r="K91" s="2"/>
      <c r="L91" s="2"/>
      <c r="M91" s="2"/>
      <c r="N91" s="2"/>
      <c r="O91" s="2"/>
      <c r="P91" s="2"/>
      <c r="Q91" s="2"/>
      <c r="R91" s="2"/>
      <c r="S91" s="2"/>
      <c r="T91" s="2"/>
      <c r="U91" s="2"/>
      <c r="V91"/>
      <c r="W91"/>
      <c r="X91"/>
      <c r="Y91"/>
      <c r="Z91"/>
      <c r="AA91"/>
      <c r="AB91"/>
      <c r="AC91"/>
      <c r="AD91"/>
      <c r="AE91"/>
      <c r="AF91"/>
      <c r="AG91"/>
      <c r="AH91"/>
      <c r="AI91"/>
      <c r="AJ91"/>
      <c r="AK91"/>
      <c r="AL91"/>
      <c r="AM91"/>
      <c r="AN91"/>
      <c r="AO91"/>
    </row>
    <row r="92" spans="1:47" ht="12.75" customHeight="1" x14ac:dyDescent="0.25">
      <c r="A92" s="29"/>
      <c r="B92" s="29"/>
      <c r="C92" s="35"/>
      <c r="D92" s="29"/>
      <c r="E92" s="29"/>
      <c r="F92" s="29"/>
      <c r="G92" s="17"/>
      <c r="H92" s="30"/>
      <c r="I92" s="30"/>
      <c r="J92" s="30"/>
      <c r="K92" s="30"/>
      <c r="L92" s="30"/>
      <c r="M92" s="30"/>
      <c r="N92" s="30"/>
      <c r="O92" s="30"/>
      <c r="P92" s="30"/>
      <c r="Q92" s="30"/>
      <c r="R92" s="2"/>
      <c r="S92" s="2"/>
      <c r="T92" s="2"/>
      <c r="U92" s="2"/>
      <c r="V92"/>
      <c r="W92"/>
      <c r="X92"/>
      <c r="Y92"/>
      <c r="Z92"/>
      <c r="AA92"/>
      <c r="AB92"/>
      <c r="AC92"/>
      <c r="AD92"/>
      <c r="AE92"/>
      <c r="AF92"/>
      <c r="AG92"/>
      <c r="AH92"/>
      <c r="AI92"/>
      <c r="AJ92"/>
      <c r="AK92"/>
      <c r="AL92"/>
      <c r="AM92"/>
      <c r="AN92"/>
      <c r="AO92"/>
    </row>
    <row r="93" spans="1:47" ht="12.75" customHeight="1" x14ac:dyDescent="0.25">
      <c r="A93" s="2"/>
      <c r="B93" s="32" t="s">
        <v>50</v>
      </c>
      <c r="C93" s="37"/>
      <c r="D93" s="33"/>
      <c r="E93" s="81"/>
      <c r="F93" s="82"/>
      <c r="G93" s="82"/>
      <c r="H93" s="82"/>
      <c r="I93" s="82"/>
      <c r="J93" s="82"/>
      <c r="K93" s="82"/>
      <c r="L93" s="82"/>
      <c r="M93" s="82"/>
      <c r="N93" s="82"/>
      <c r="O93" s="82"/>
      <c r="P93" s="82"/>
      <c r="Q93" s="82"/>
      <c r="R93" s="82"/>
      <c r="S93" s="82"/>
      <c r="T93" s="82"/>
      <c r="U93" s="82"/>
      <c r="V93" s="83"/>
      <c r="W93" s="28"/>
      <c r="X93"/>
      <c r="Y93"/>
      <c r="Z93"/>
      <c r="AA93"/>
      <c r="AB93"/>
      <c r="AC93"/>
      <c r="AD93"/>
      <c r="AE93"/>
      <c r="AF93"/>
      <c r="AG93"/>
      <c r="AH93"/>
      <c r="AI93"/>
      <c r="AJ93"/>
      <c r="AK93"/>
      <c r="AL93"/>
      <c r="AM93"/>
      <c r="AN93"/>
      <c r="AO93"/>
      <c r="AU93" s="1"/>
    </row>
    <row r="94" spans="1:47" ht="12.75" customHeight="1" x14ac:dyDescent="0.25">
      <c r="A94" s="2"/>
      <c r="B94" s="2"/>
      <c r="C94" s="27"/>
      <c r="D94" s="2"/>
      <c r="E94"/>
      <c r="F94"/>
      <c r="G94"/>
      <c r="H94"/>
      <c r="I94"/>
      <c r="J94"/>
      <c r="K94" s="159"/>
      <c r="L94" s="149"/>
      <c r="M94" s="5" t="s">
        <v>11</v>
      </c>
      <c r="N94" s="149"/>
      <c r="O94" s="150"/>
      <c r="P94"/>
      <c r="Q94"/>
      <c r="R94"/>
      <c r="S94"/>
      <c r="T94"/>
      <c r="U94"/>
      <c r="V94" s="2"/>
      <c r="W94"/>
      <c r="X94"/>
      <c r="Y94"/>
      <c r="Z94"/>
      <c r="AA94"/>
      <c r="AB94"/>
      <c r="AC94"/>
      <c r="AD94"/>
      <c r="AE94"/>
      <c r="AF94"/>
      <c r="AG94"/>
      <c r="AH94"/>
      <c r="AI94"/>
      <c r="AJ94"/>
      <c r="AK94"/>
      <c r="AL94"/>
      <c r="AM94"/>
      <c r="AN94"/>
      <c r="AO94"/>
    </row>
    <row r="95" spans="1:47" ht="12.75" customHeight="1" x14ac:dyDescent="0.25">
      <c r="A95" s="15"/>
      <c r="B95" s="15"/>
      <c r="C95" s="26"/>
      <c r="D95" s="2"/>
      <c r="E95" s="2"/>
      <c r="F95" s="2"/>
      <c r="G95" s="2"/>
      <c r="H95" s="2"/>
      <c r="I95" s="2"/>
      <c r="J95" s="2"/>
      <c r="K95" s="2"/>
      <c r="L95" s="2"/>
      <c r="M95" s="2"/>
      <c r="N95" s="2"/>
      <c r="O95" s="2"/>
      <c r="P95" s="2"/>
      <c r="Q95" s="2"/>
      <c r="R95" s="2"/>
      <c r="S95" s="2"/>
      <c r="T95" s="2"/>
      <c r="U95" s="2"/>
      <c r="V95" s="2"/>
      <c r="W95" s="2"/>
      <c r="X95" s="2"/>
      <c r="Y95" s="2"/>
      <c r="Z95" s="2"/>
      <c r="AA95" s="2"/>
      <c r="AB95" s="2"/>
      <c r="AC95" s="2"/>
      <c r="AD95" s="32"/>
    </row>
    <row r="96" spans="1:47" ht="12.75" customHeight="1" x14ac:dyDescent="0.25">
      <c r="A96" s="154"/>
      <c r="B96" s="154"/>
      <c r="C96" s="155"/>
      <c r="D96" s="2"/>
      <c r="E96" s="2"/>
      <c r="F96" s="2"/>
      <c r="G96" s="2"/>
      <c r="H96" s="2"/>
      <c r="I96" s="2"/>
      <c r="J96" s="2"/>
      <c r="K96" s="2"/>
      <c r="L96" s="2"/>
      <c r="M96" s="2"/>
      <c r="N96" s="2"/>
      <c r="O96" s="2"/>
      <c r="P96" s="2"/>
      <c r="Q96" s="2"/>
      <c r="R96" s="2"/>
      <c r="S96" s="2"/>
      <c r="T96" s="2"/>
      <c r="U96" s="2"/>
      <c r="V96" s="2"/>
      <c r="W96" s="2"/>
      <c r="X96" s="2"/>
      <c r="Y96" s="2"/>
      <c r="Z96" s="2"/>
      <c r="AA96" s="2"/>
      <c r="AB96" s="2"/>
      <c r="AC96" s="2"/>
      <c r="AD96" s="32"/>
    </row>
    <row r="97" spans="1:30" ht="12.75" customHeight="1" x14ac:dyDescent="0.25">
      <c r="A97" s="29"/>
      <c r="B97" s="29"/>
      <c r="C97" s="29"/>
      <c r="D97" s="29"/>
      <c r="E97" s="29"/>
      <c r="F97" s="29"/>
      <c r="G97" s="17"/>
      <c r="H97" s="30"/>
      <c r="I97" s="30"/>
      <c r="J97" s="30"/>
      <c r="K97" s="30"/>
      <c r="L97" s="30"/>
      <c r="M97" s="30"/>
      <c r="N97" s="30"/>
      <c r="O97" s="30"/>
      <c r="P97" s="30"/>
      <c r="Q97" s="30"/>
      <c r="R97" s="2"/>
      <c r="S97" s="2"/>
      <c r="T97" s="2"/>
      <c r="U97" s="2"/>
      <c r="V97" s="2"/>
      <c r="W97" s="2"/>
      <c r="X97" s="2"/>
      <c r="Y97" s="2"/>
      <c r="Z97" s="2"/>
      <c r="AA97" s="2"/>
      <c r="AB97" s="2"/>
      <c r="AC97" s="2"/>
      <c r="AD97" s="32"/>
    </row>
    <row r="98" spans="1:30" ht="12.75" customHeight="1" x14ac:dyDescent="0.25">
      <c r="A98" s="154"/>
      <c r="B98" s="154"/>
      <c r="C98" s="155"/>
      <c r="D98" s="2"/>
      <c r="E98" s="2"/>
      <c r="F98" s="2"/>
      <c r="G98" s="2"/>
      <c r="H98" s="2"/>
      <c r="I98" s="2"/>
      <c r="J98" s="2"/>
      <c r="K98" s="2"/>
      <c r="L98" s="2"/>
      <c r="M98" s="2"/>
      <c r="N98" s="2"/>
      <c r="O98" s="2"/>
      <c r="P98" s="2"/>
      <c r="Q98" s="2"/>
      <c r="R98" s="2"/>
      <c r="S98" s="2"/>
      <c r="T98" s="2"/>
      <c r="U98" s="2"/>
      <c r="V98"/>
      <c r="W98" s="2"/>
      <c r="X98" s="2"/>
      <c r="Y98" s="2"/>
      <c r="Z98" s="2"/>
      <c r="AA98" s="2"/>
      <c r="AB98" s="2"/>
      <c r="AC98" s="2"/>
      <c r="AD98" s="32"/>
    </row>
    <row r="99" spans="1:30" ht="12.75" customHeight="1" x14ac:dyDescent="0.25">
      <c r="A99" s="29"/>
      <c r="B99" s="29"/>
      <c r="C99" s="35"/>
      <c r="D99" s="29"/>
      <c r="E99" s="29"/>
      <c r="F99" s="29"/>
      <c r="G99" s="17"/>
      <c r="H99" s="30"/>
      <c r="I99" s="30"/>
      <c r="J99" s="30"/>
      <c r="K99" s="30"/>
      <c r="L99" s="30"/>
      <c r="M99" s="30"/>
      <c r="N99" s="30"/>
      <c r="O99" s="30"/>
      <c r="P99" s="30"/>
      <c r="Q99" s="30"/>
      <c r="R99" s="2"/>
      <c r="S99" s="2"/>
      <c r="T99" s="2"/>
      <c r="U99" s="2"/>
      <c r="V99"/>
      <c r="W99" s="2"/>
      <c r="X99" s="2"/>
      <c r="Y99" s="2"/>
      <c r="Z99" s="2"/>
      <c r="AA99" s="2"/>
      <c r="AB99" s="2"/>
      <c r="AC99" s="2"/>
      <c r="AD99" s="32"/>
    </row>
    <row r="100" spans="1:30" ht="12.75" customHeight="1" x14ac:dyDescent="0.25">
      <c r="A100" s="2"/>
      <c r="B100" s="32" t="s">
        <v>51</v>
      </c>
      <c r="C100" s="37"/>
      <c r="D100" s="33"/>
      <c r="E100" s="81"/>
      <c r="F100" s="82"/>
      <c r="G100" s="82"/>
      <c r="H100" s="82"/>
      <c r="I100" s="82"/>
      <c r="J100" s="82"/>
      <c r="K100" s="82"/>
      <c r="L100" s="82"/>
      <c r="M100" s="82"/>
      <c r="N100" s="82"/>
      <c r="O100" s="82"/>
      <c r="P100" s="82"/>
      <c r="Q100" s="82"/>
      <c r="R100" s="82"/>
      <c r="S100" s="82"/>
      <c r="T100" s="82"/>
      <c r="U100" s="82"/>
      <c r="V100" s="83"/>
      <c r="W100" s="2"/>
      <c r="X100" s="2"/>
      <c r="Y100" s="2"/>
      <c r="Z100" s="2"/>
      <c r="AA100" s="2"/>
      <c r="AB100" s="2"/>
      <c r="AC100" s="2"/>
      <c r="AD100" s="32"/>
    </row>
    <row r="101" spans="1:30" ht="12.75" customHeight="1" x14ac:dyDescent="0.25">
      <c r="A101" s="2"/>
      <c r="B101" s="2"/>
      <c r="C101" s="27"/>
      <c r="D101" s="2"/>
      <c r="E101"/>
      <c r="F101"/>
      <c r="G101"/>
      <c r="H101"/>
      <c r="I101"/>
      <c r="J101"/>
      <c r="K101" s="159"/>
      <c r="L101" s="149"/>
      <c r="M101" s="5" t="s">
        <v>11</v>
      </c>
      <c r="N101" s="149"/>
      <c r="O101" s="150"/>
      <c r="P101"/>
      <c r="Q101"/>
      <c r="R101"/>
      <c r="S101"/>
      <c r="T101"/>
      <c r="U101"/>
      <c r="V101" s="2"/>
      <c r="W101" s="2"/>
      <c r="X101" s="2"/>
      <c r="Y101" s="2"/>
      <c r="Z101" s="2"/>
      <c r="AA101" s="2"/>
      <c r="AB101" s="2"/>
      <c r="AC101" s="2"/>
      <c r="AD101" s="32"/>
    </row>
    <row r="102" spans="1:30" ht="12.75" customHeight="1" x14ac:dyDescent="0.25">
      <c r="A102" s="15"/>
      <c r="B102" s="15"/>
      <c r="C102" s="26"/>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32"/>
    </row>
    <row r="103" spans="1:30" ht="12.75" customHeight="1" x14ac:dyDescent="0.25">
      <c r="A103" s="154"/>
      <c r="B103" s="154"/>
      <c r="C103" s="155"/>
      <c r="D103" s="2"/>
      <c r="E103" s="2"/>
      <c r="F103" s="2"/>
      <c r="G103" s="2"/>
      <c r="H103" s="2"/>
      <c r="I103" s="2"/>
      <c r="J103" s="2"/>
      <c r="K103" s="2"/>
      <c r="L103" s="2"/>
      <c r="M103" s="2"/>
      <c r="N103" s="2"/>
      <c r="O103" s="2"/>
      <c r="P103" s="2"/>
      <c r="Q103" s="2"/>
      <c r="R103" s="2"/>
      <c r="S103" s="2"/>
      <c r="T103" s="2"/>
      <c r="U103" s="2"/>
      <c r="V103" s="2"/>
      <c r="W103" s="32"/>
      <c r="X103" s="32"/>
      <c r="Y103" s="32"/>
      <c r="Z103" s="32"/>
      <c r="AA103" s="32"/>
      <c r="AB103" s="32"/>
      <c r="AC103" s="32"/>
      <c r="AD103" s="32"/>
    </row>
    <row r="104" spans="1:30" ht="12.75" customHeight="1" x14ac:dyDescent="0.25">
      <c r="A104" s="40"/>
      <c r="B104" s="40"/>
      <c r="C104" s="40"/>
      <c r="D104" s="2"/>
      <c r="E104" s="2"/>
      <c r="F104" s="2"/>
      <c r="G104" s="2"/>
      <c r="H104" s="2"/>
      <c r="I104" s="2"/>
      <c r="J104" s="2"/>
      <c r="K104" s="2"/>
      <c r="L104" s="2"/>
      <c r="M104" s="2"/>
      <c r="N104" s="2"/>
      <c r="O104" s="2"/>
      <c r="P104" s="2"/>
      <c r="Q104" s="2"/>
      <c r="R104" s="2"/>
      <c r="S104" s="2"/>
      <c r="T104" s="2"/>
      <c r="U104" s="2"/>
      <c r="V104" s="2"/>
      <c r="W104" s="32"/>
      <c r="X104" s="32"/>
      <c r="Y104" s="32"/>
      <c r="Z104" s="32"/>
      <c r="AA104" s="32"/>
      <c r="AB104" s="32"/>
      <c r="AC104" s="32"/>
      <c r="AD104" s="32"/>
    </row>
    <row r="106" spans="1:30" x14ac:dyDescent="0.25">
      <c r="B106" s="6" t="str">
        <f>'Tournament Results Data'!B1</f>
        <v xml:space="preserve">Tournament:  </v>
      </c>
      <c r="C106" s="136">
        <f>'Tournament Results Data'!C1</f>
        <v>0</v>
      </c>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row>
    <row r="107" spans="1:30" x14ac:dyDescent="0.25">
      <c r="B107" s="6"/>
    </row>
    <row r="108" spans="1:30" x14ac:dyDescent="0.25">
      <c r="A108" s="151" t="str">
        <f>'Tournament Results Data'!A3</f>
        <v xml:space="preserve">Date:  </v>
      </c>
      <c r="B108" s="151"/>
      <c r="C108" s="152">
        <f>'Tournament Results Data'!C3</f>
        <v>0</v>
      </c>
      <c r="D108" s="152"/>
      <c r="E108" s="152"/>
    </row>
    <row r="109" spans="1:30" x14ac:dyDescent="0.25">
      <c r="B109" s="6"/>
    </row>
    <row r="110" spans="1:30" x14ac:dyDescent="0.25">
      <c r="B110" s="6" t="str">
        <f>'Tournament Results Data'!B5</f>
        <v xml:space="preserve">Site:  </v>
      </c>
      <c r="C110" s="136">
        <f>'Tournament Results Data'!C5</f>
        <v>0</v>
      </c>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row>
    <row r="113" spans="1:46" ht="17.399999999999999" x14ac:dyDescent="0.3">
      <c r="A113" s="162" t="s">
        <v>92</v>
      </c>
      <c r="B113" s="162"/>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51"/>
    </row>
    <row r="114" spans="1:46" x14ac:dyDescent="0.25">
      <c r="A114" s="31"/>
      <c r="B114" s="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T114" s="1"/>
    </row>
    <row r="115" spans="1:46" x14ac:dyDescent="0.25">
      <c r="A115" s="166"/>
      <c r="B115" s="154"/>
      <c r="C115" s="154"/>
      <c r="D115" s="15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32"/>
      <c r="AT115" s="1"/>
    </row>
    <row r="116" spans="1:46" x14ac:dyDescent="0.25">
      <c r="A116" s="31"/>
      <c r="B116" s="29"/>
      <c r="C116" s="29"/>
      <c r="D116" s="35"/>
      <c r="E116" s="29"/>
      <c r="F116" s="29"/>
      <c r="G116" s="29"/>
      <c r="H116" s="17"/>
      <c r="I116" s="30"/>
      <c r="J116" s="30"/>
      <c r="K116" s="30"/>
      <c r="L116" s="30"/>
      <c r="M116" s="30"/>
      <c r="N116" s="30"/>
      <c r="O116" s="30"/>
      <c r="P116" s="30"/>
      <c r="Q116" s="30"/>
      <c r="R116" s="30"/>
      <c r="S116" s="2"/>
      <c r="T116" s="2"/>
      <c r="U116" s="2"/>
      <c r="V116" s="2"/>
      <c r="W116" s="2"/>
      <c r="X116" s="2"/>
      <c r="Y116" s="2"/>
      <c r="Z116" s="2"/>
      <c r="AA116" s="2"/>
      <c r="AB116" s="2"/>
      <c r="AC116" s="2"/>
      <c r="AD116" s="2"/>
      <c r="AE116" s="32"/>
      <c r="AT116" s="1"/>
    </row>
    <row r="117" spans="1:46" x14ac:dyDescent="0.25">
      <c r="A117" s="31"/>
      <c r="B117" s="2"/>
      <c r="C117" s="2"/>
      <c r="D117" s="27"/>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32"/>
      <c r="AT117" s="1"/>
    </row>
    <row r="118" spans="1:46" x14ac:dyDescent="0.25">
      <c r="A118" s="31"/>
      <c r="B118" s="2"/>
      <c r="C118" s="2"/>
      <c r="D118" s="27"/>
      <c r="E118" s="15"/>
      <c r="F118" s="81"/>
      <c r="G118" s="82"/>
      <c r="H118" s="82"/>
      <c r="I118" s="82"/>
      <c r="J118" s="82"/>
      <c r="K118" s="82"/>
      <c r="L118" s="82"/>
      <c r="M118" s="82"/>
      <c r="N118" s="82"/>
      <c r="O118" s="82"/>
      <c r="P118" s="82"/>
      <c r="Q118" s="82"/>
      <c r="R118" s="82"/>
      <c r="S118" s="82"/>
      <c r="T118" s="82"/>
      <c r="U118" s="82"/>
      <c r="V118" s="82"/>
      <c r="W118" s="83"/>
      <c r="X118" s="2"/>
      <c r="Y118" s="2"/>
      <c r="Z118" s="2"/>
      <c r="AA118" s="2"/>
      <c r="AB118" s="2"/>
      <c r="AC118" s="2"/>
      <c r="AD118" s="2"/>
      <c r="AE118" s="32"/>
      <c r="AT118" s="1"/>
    </row>
    <row r="119" spans="1:46" x14ac:dyDescent="0.25">
      <c r="A119" s="31"/>
      <c r="B119" s="29"/>
      <c r="C119" s="29"/>
      <c r="D119" s="36"/>
      <c r="E119" s="29"/>
      <c r="F119" s="160"/>
      <c r="G119" s="161"/>
      <c r="H119" s="15" t="s">
        <v>11</v>
      </c>
      <c r="I119" s="167"/>
      <c r="J119" s="168"/>
      <c r="K119" s="30" t="s">
        <v>93</v>
      </c>
      <c r="L119" s="160"/>
      <c r="M119" s="161"/>
      <c r="N119" s="15" t="s">
        <v>11</v>
      </c>
      <c r="O119" s="161"/>
      <c r="P119" s="169"/>
      <c r="Q119" s="30" t="s">
        <v>93</v>
      </c>
      <c r="R119" s="160"/>
      <c r="S119" s="161"/>
      <c r="T119" s="15" t="s">
        <v>11</v>
      </c>
      <c r="U119" s="163"/>
      <c r="V119" s="164"/>
      <c r="W119" s="2"/>
      <c r="X119" s="2"/>
      <c r="Y119" s="2"/>
      <c r="Z119" s="2"/>
      <c r="AA119" s="2"/>
      <c r="AB119" s="2"/>
      <c r="AC119" s="2"/>
      <c r="AD119" s="2"/>
      <c r="AE119" s="32"/>
      <c r="AT119" s="1"/>
    </row>
    <row r="120" spans="1:46" x14ac:dyDescent="0.25">
      <c r="A120" s="31"/>
      <c r="B120" s="2"/>
      <c r="C120" s="32"/>
      <c r="D120" s="37"/>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T120" s="1"/>
    </row>
    <row r="121" spans="1:46" x14ac:dyDescent="0.25">
      <c r="A121" s="34"/>
      <c r="B121" s="15"/>
      <c r="C121" s="33"/>
      <c r="D121" s="38"/>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T121" s="1"/>
    </row>
    <row r="122" spans="1:46" x14ac:dyDescent="0.25">
      <c r="A122" s="166"/>
      <c r="B122" s="154"/>
      <c r="C122" s="154"/>
      <c r="D122" s="15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32"/>
      <c r="AT122" s="1"/>
    </row>
    <row r="125" spans="1:46" x14ac:dyDescent="0.25">
      <c r="B125" s="60" t="s">
        <v>96</v>
      </c>
    </row>
    <row r="127" spans="1:46" x14ac:dyDescent="0.25">
      <c r="B127" s="60" t="s">
        <v>97</v>
      </c>
    </row>
  </sheetData>
  <sheetProtection password="EF6D" sheet="1" objects="1" scenarios="1" selectLockedCells="1" selectUnlockedCells="1"/>
  <mergeCells count="454">
    <mergeCell ref="H64:Q64"/>
    <mergeCell ref="H65:Q65"/>
    <mergeCell ref="H66:Q66"/>
    <mergeCell ref="U66:W66"/>
    <mergeCell ref="R66:T66"/>
    <mergeCell ref="R64:T64"/>
    <mergeCell ref="R63:T63"/>
    <mergeCell ref="U63:W63"/>
    <mergeCell ref="X63:AA63"/>
    <mergeCell ref="X66:AA66"/>
    <mergeCell ref="U42:W42"/>
    <mergeCell ref="R61:AA62"/>
    <mergeCell ref="R45:T45"/>
    <mergeCell ref="U45:W45"/>
    <mergeCell ref="X45:AA45"/>
    <mergeCell ref="X42:AA42"/>
    <mergeCell ref="H28:J28"/>
    <mergeCell ref="X43:AA43"/>
    <mergeCell ref="R39:AA40"/>
    <mergeCell ref="R41:T41"/>
    <mergeCell ref="U41:W41"/>
    <mergeCell ref="X41:AA41"/>
    <mergeCell ref="H42:Q42"/>
    <mergeCell ref="R42:T42"/>
    <mergeCell ref="AC28:AE28"/>
    <mergeCell ref="AF28:AH28"/>
    <mergeCell ref="D24:J24"/>
    <mergeCell ref="K24:Q24"/>
    <mergeCell ref="R24:X24"/>
    <mergeCell ref="Y24:AE24"/>
    <mergeCell ref="Y27:AE27"/>
    <mergeCell ref="K28:M28"/>
    <mergeCell ref="D28:F28"/>
    <mergeCell ref="D27:J27"/>
    <mergeCell ref="O22:Q22"/>
    <mergeCell ref="R22:T22"/>
    <mergeCell ref="K17:Q17"/>
    <mergeCell ref="AC23:AE23"/>
    <mergeCell ref="O23:Q23"/>
    <mergeCell ref="R23:T23"/>
    <mergeCell ref="V23:X23"/>
    <mergeCell ref="AC22:AE22"/>
    <mergeCell ref="B23:C23"/>
    <mergeCell ref="D23:F23"/>
    <mergeCell ref="H23:J23"/>
    <mergeCell ref="K23:M23"/>
    <mergeCell ref="B19:C19"/>
    <mergeCell ref="B20:C20"/>
    <mergeCell ref="B21:C21"/>
    <mergeCell ref="K19:Q19"/>
    <mergeCell ref="AM49:AS49"/>
    <mergeCell ref="Y49:AE49"/>
    <mergeCell ref="R13:T13"/>
    <mergeCell ref="U13:W13"/>
    <mergeCell ref="X13:AA13"/>
    <mergeCell ref="R14:T14"/>
    <mergeCell ref="U14:W14"/>
    <mergeCell ref="X14:AA14"/>
    <mergeCell ref="Y21:AA21"/>
    <mergeCell ref="Y28:AA28"/>
    <mergeCell ref="AM52:AO52"/>
    <mergeCell ref="AQ52:AS52"/>
    <mergeCell ref="AM50:AO50"/>
    <mergeCell ref="AQ50:AS50"/>
    <mergeCell ref="AM51:AO51"/>
    <mergeCell ref="AQ51:AS51"/>
    <mergeCell ref="AF49:AL49"/>
    <mergeCell ref="K50:M50"/>
    <mergeCell ref="O50:Q50"/>
    <mergeCell ref="R49:X49"/>
    <mergeCell ref="AF50:AH50"/>
    <mergeCell ref="AJ50:AL50"/>
    <mergeCell ref="R50:T50"/>
    <mergeCell ref="V50:X50"/>
    <mergeCell ref="Y50:AA50"/>
    <mergeCell ref="AC50:AE50"/>
    <mergeCell ref="AM48:AS48"/>
    <mergeCell ref="AJ22:AL22"/>
    <mergeCell ref="AF24:AL24"/>
    <mergeCell ref="AJ28:AL28"/>
    <mergeCell ref="AM47:AS47"/>
    <mergeCell ref="AF27:AL27"/>
    <mergeCell ref="AP43:AS43"/>
    <mergeCell ref="AE43:AG43"/>
    <mergeCell ref="AH43:AK43"/>
    <mergeCell ref="AL44:AO44"/>
    <mergeCell ref="AL39:AO41"/>
    <mergeCell ref="AM17:AS30"/>
    <mergeCell ref="AF18:AL18"/>
    <mergeCell ref="AC29:AE29"/>
    <mergeCell ref="AF29:AH29"/>
    <mergeCell ref="AJ29:AL29"/>
    <mergeCell ref="AC30:AE30"/>
    <mergeCell ref="AF30:AH30"/>
    <mergeCell ref="AJ30:AL30"/>
    <mergeCell ref="AF23:AH23"/>
    <mergeCell ref="V28:X28"/>
    <mergeCell ref="K26:Q26"/>
    <mergeCell ref="R26:X26"/>
    <mergeCell ref="R28:T28"/>
    <mergeCell ref="K27:Q27"/>
    <mergeCell ref="R27:X27"/>
    <mergeCell ref="O28:Q28"/>
    <mergeCell ref="B26:C26"/>
    <mergeCell ref="B61:Q61"/>
    <mergeCell ref="B25:C25"/>
    <mergeCell ref="D25:J25"/>
    <mergeCell ref="K25:Q25"/>
    <mergeCell ref="B27:C27"/>
    <mergeCell ref="K29:M29"/>
    <mergeCell ref="O29:Q29"/>
    <mergeCell ref="D50:F50"/>
    <mergeCell ref="H50:J50"/>
    <mergeCell ref="B42:G42"/>
    <mergeCell ref="B40:Q40"/>
    <mergeCell ref="B30:C30"/>
    <mergeCell ref="D30:F30"/>
    <mergeCell ref="H30:J30"/>
    <mergeCell ref="K30:M30"/>
    <mergeCell ref="A34:B34"/>
    <mergeCell ref="O30:Q30"/>
    <mergeCell ref="Y26:AE26"/>
    <mergeCell ref="AF26:AL26"/>
    <mergeCell ref="H29:J29"/>
    <mergeCell ref="B39:Q39"/>
    <mergeCell ref="Y29:AA29"/>
    <mergeCell ref="R30:T30"/>
    <mergeCell ref="V30:X30"/>
    <mergeCell ref="Y30:AA30"/>
    <mergeCell ref="R29:T29"/>
    <mergeCell ref="V29:X29"/>
    <mergeCell ref="AF25:AL25"/>
    <mergeCell ref="AF22:AH22"/>
    <mergeCell ref="X16:AA16"/>
    <mergeCell ref="Y23:AA23"/>
    <mergeCell ref="AJ23:AL23"/>
    <mergeCell ref="AF21:AH21"/>
    <mergeCell ref="Y17:AE17"/>
    <mergeCell ref="V22:X22"/>
    <mergeCell ref="Y22:AA22"/>
    <mergeCell ref="Y25:AE25"/>
    <mergeCell ref="AJ52:AL52"/>
    <mergeCell ref="R25:X25"/>
    <mergeCell ref="AF20:AL20"/>
    <mergeCell ref="O71:Q71"/>
    <mergeCell ref="R71:T71"/>
    <mergeCell ref="B63:Q63"/>
    <mergeCell ref="AF69:AL69"/>
    <mergeCell ref="AJ71:AL71"/>
    <mergeCell ref="AC71:AE71"/>
    <mergeCell ref="B41:Q41"/>
    <mergeCell ref="AF71:AH71"/>
    <mergeCell ref="D26:J26"/>
    <mergeCell ref="AH16:AK16"/>
    <mergeCell ref="AE16:AG16"/>
    <mergeCell ref="B62:Q62"/>
    <mergeCell ref="B28:C28"/>
    <mergeCell ref="B29:C29"/>
    <mergeCell ref="D29:F29"/>
    <mergeCell ref="AF19:AL19"/>
    <mergeCell ref="AJ21:AL21"/>
    <mergeCell ref="AB66:AD66"/>
    <mergeCell ref="Y68:AE68"/>
    <mergeCell ref="A103:C103"/>
    <mergeCell ref="A98:C98"/>
    <mergeCell ref="E100:V100"/>
    <mergeCell ref="K101:L101"/>
    <mergeCell ref="N101:O101"/>
    <mergeCell ref="AC73:AE73"/>
    <mergeCell ref="B69:C69"/>
    <mergeCell ref="O73:Q73"/>
    <mergeCell ref="AB63:AD63"/>
    <mergeCell ref="AE63:AG63"/>
    <mergeCell ref="AB65:AD65"/>
    <mergeCell ref="AP61:AS63"/>
    <mergeCell ref="AL64:AO64"/>
    <mergeCell ref="AP64:AS64"/>
    <mergeCell ref="AL65:AO65"/>
    <mergeCell ref="AP65:AS65"/>
    <mergeCell ref="AB64:AD64"/>
    <mergeCell ref="V73:X73"/>
    <mergeCell ref="Y73:AA73"/>
    <mergeCell ref="Y72:AA72"/>
    <mergeCell ref="AQ73:AS73"/>
    <mergeCell ref="AM72:AO72"/>
    <mergeCell ref="AF73:AH73"/>
    <mergeCell ref="AJ73:AL73"/>
    <mergeCell ref="AM73:AO73"/>
    <mergeCell ref="AF72:AH72"/>
    <mergeCell ref="AJ72:AL72"/>
    <mergeCell ref="AF70:AL70"/>
    <mergeCell ref="AM70:AS70"/>
    <mergeCell ref="AL66:AO66"/>
    <mergeCell ref="AE66:AG66"/>
    <mergeCell ref="AF68:AL68"/>
    <mergeCell ref="AM68:AS68"/>
    <mergeCell ref="AF67:AL67"/>
    <mergeCell ref="AM67:AS67"/>
    <mergeCell ref="AH66:AK66"/>
    <mergeCell ref="Y67:AE67"/>
    <mergeCell ref="B17:C17"/>
    <mergeCell ref="B15:G15"/>
    <mergeCell ref="D17:J17"/>
    <mergeCell ref="R73:T73"/>
    <mergeCell ref="R67:X67"/>
    <mergeCell ref="U64:W64"/>
    <mergeCell ref="X64:AA64"/>
    <mergeCell ref="R65:T65"/>
    <mergeCell ref="U65:W65"/>
    <mergeCell ref="X65:AA65"/>
    <mergeCell ref="AP66:AS66"/>
    <mergeCell ref="AM69:AS69"/>
    <mergeCell ref="AH14:AK14"/>
    <mergeCell ref="D19:J19"/>
    <mergeCell ref="AH64:AK64"/>
    <mergeCell ref="AH65:AK65"/>
    <mergeCell ref="AL61:AO63"/>
    <mergeCell ref="AE65:AG65"/>
    <mergeCell ref="AE64:AG64"/>
    <mergeCell ref="AH63:AK63"/>
    <mergeCell ref="D18:J18"/>
    <mergeCell ref="B16:G16"/>
    <mergeCell ref="H15:Q15"/>
    <mergeCell ref="AF17:AL17"/>
    <mergeCell ref="H16:Q16"/>
    <mergeCell ref="R16:T16"/>
    <mergeCell ref="X15:AA15"/>
    <mergeCell ref="AH15:AK15"/>
    <mergeCell ref="AB15:AD15"/>
    <mergeCell ref="AE15:AG15"/>
    <mergeCell ref="C3:AA3"/>
    <mergeCell ref="C5:E5"/>
    <mergeCell ref="C7:AA7"/>
    <mergeCell ref="B12:G12"/>
    <mergeCell ref="A5:B5"/>
    <mergeCell ref="R9:AA10"/>
    <mergeCell ref="B9:Q9"/>
    <mergeCell ref="B10:Q10"/>
    <mergeCell ref="B11:Q11"/>
    <mergeCell ref="R11:T11"/>
    <mergeCell ref="U16:W16"/>
    <mergeCell ref="R17:X17"/>
    <mergeCell ref="AE14:AG14"/>
    <mergeCell ref="AB16:AD16"/>
    <mergeCell ref="R15:T15"/>
    <mergeCell ref="U15:W15"/>
    <mergeCell ref="U11:W11"/>
    <mergeCell ref="AH13:AK13"/>
    <mergeCell ref="AH11:AK11"/>
    <mergeCell ref="AB13:AD13"/>
    <mergeCell ref="X11:AA11"/>
    <mergeCell ref="X12:AA12"/>
    <mergeCell ref="AE13:AG13"/>
    <mergeCell ref="AH12:AK12"/>
    <mergeCell ref="AE12:AG12"/>
    <mergeCell ref="AE11:AG11"/>
    <mergeCell ref="AP9:AS11"/>
    <mergeCell ref="AL9:AO11"/>
    <mergeCell ref="AL12:AO12"/>
    <mergeCell ref="AB9:AK10"/>
    <mergeCell ref="AB11:AD11"/>
    <mergeCell ref="AP12:AS12"/>
    <mergeCell ref="B14:G14"/>
    <mergeCell ref="AB14:AD14"/>
    <mergeCell ref="H12:Q12"/>
    <mergeCell ref="H13:Q13"/>
    <mergeCell ref="H14:Q14"/>
    <mergeCell ref="B13:G13"/>
    <mergeCell ref="AB12:AD12"/>
    <mergeCell ref="R12:T12"/>
    <mergeCell ref="U12:W12"/>
    <mergeCell ref="AP16:AS16"/>
    <mergeCell ref="AL13:AO13"/>
    <mergeCell ref="AL14:AO14"/>
    <mergeCell ref="AP15:AS15"/>
    <mergeCell ref="AL15:AO15"/>
    <mergeCell ref="AP13:AS13"/>
    <mergeCell ref="AP14:AS14"/>
    <mergeCell ref="AL16:AO16"/>
    <mergeCell ref="B24:C24"/>
    <mergeCell ref="B22:C22"/>
    <mergeCell ref="K20:Q20"/>
    <mergeCell ref="K21:M21"/>
    <mergeCell ref="H21:J21"/>
    <mergeCell ref="D22:F22"/>
    <mergeCell ref="D21:F21"/>
    <mergeCell ref="D20:J20"/>
    <mergeCell ref="H22:J22"/>
    <mergeCell ref="K22:M22"/>
    <mergeCell ref="O21:Q21"/>
    <mergeCell ref="R18:X18"/>
    <mergeCell ref="Y18:AE18"/>
    <mergeCell ref="R21:T21"/>
    <mergeCell ref="V21:X21"/>
    <mergeCell ref="AC21:AE21"/>
    <mergeCell ref="Y20:AE20"/>
    <mergeCell ref="R19:X19"/>
    <mergeCell ref="Y19:AE19"/>
    <mergeCell ref="AL42:AO42"/>
    <mergeCell ref="K18:Q18"/>
    <mergeCell ref="AB41:AD41"/>
    <mergeCell ref="AE41:AG41"/>
    <mergeCell ref="AB39:AK40"/>
    <mergeCell ref="C32:AA32"/>
    <mergeCell ref="C34:E34"/>
    <mergeCell ref="C36:AA36"/>
    <mergeCell ref="R20:X20"/>
    <mergeCell ref="B18:C18"/>
    <mergeCell ref="AP39:AS41"/>
    <mergeCell ref="AH41:AK41"/>
    <mergeCell ref="AB44:AD44"/>
    <mergeCell ref="AE44:AG44"/>
    <mergeCell ref="AP44:AS44"/>
    <mergeCell ref="AL43:AO43"/>
    <mergeCell ref="AP42:AS42"/>
    <mergeCell ref="AB42:AD42"/>
    <mergeCell ref="AE42:AG42"/>
    <mergeCell ref="AH42:AK42"/>
    <mergeCell ref="B43:G43"/>
    <mergeCell ref="AB43:AD43"/>
    <mergeCell ref="R43:T43"/>
    <mergeCell ref="R44:T44"/>
    <mergeCell ref="U44:W44"/>
    <mergeCell ref="X44:AA44"/>
    <mergeCell ref="U43:W43"/>
    <mergeCell ref="H44:Q44"/>
    <mergeCell ref="H43:Q43"/>
    <mergeCell ref="AL45:AO45"/>
    <mergeCell ref="AP45:AS45"/>
    <mergeCell ref="AH44:AK44"/>
    <mergeCell ref="B44:G44"/>
    <mergeCell ref="B45:G45"/>
    <mergeCell ref="AB45:AD45"/>
    <mergeCell ref="AE45:AG45"/>
    <mergeCell ref="AH45:AK45"/>
    <mergeCell ref="H45:Q45"/>
    <mergeCell ref="AF46:AL46"/>
    <mergeCell ref="AM46:AS46"/>
    <mergeCell ref="B48:C48"/>
    <mergeCell ref="R48:X48"/>
    <mergeCell ref="Y48:AE48"/>
    <mergeCell ref="AF47:AL47"/>
    <mergeCell ref="AF48:AL48"/>
    <mergeCell ref="B47:C47"/>
    <mergeCell ref="D47:J47"/>
    <mergeCell ref="K47:Q47"/>
    <mergeCell ref="Y46:AE46"/>
    <mergeCell ref="R47:X47"/>
    <mergeCell ref="B46:C46"/>
    <mergeCell ref="D46:J46"/>
    <mergeCell ref="K46:Q46"/>
    <mergeCell ref="R46:X46"/>
    <mergeCell ref="Y47:AE47"/>
    <mergeCell ref="B49:C49"/>
    <mergeCell ref="D49:J49"/>
    <mergeCell ref="K49:Q49"/>
    <mergeCell ref="D48:J48"/>
    <mergeCell ref="K48:Q48"/>
    <mergeCell ref="B50:C50"/>
    <mergeCell ref="O51:Q51"/>
    <mergeCell ref="R51:T51"/>
    <mergeCell ref="AC51:AE51"/>
    <mergeCell ref="B51:C51"/>
    <mergeCell ref="D51:F51"/>
    <mergeCell ref="H51:J51"/>
    <mergeCell ref="K51:M51"/>
    <mergeCell ref="V51:X51"/>
    <mergeCell ref="Y51:AA51"/>
    <mergeCell ref="C56:E56"/>
    <mergeCell ref="C58:AA58"/>
    <mergeCell ref="B64:G64"/>
    <mergeCell ref="O52:Q52"/>
    <mergeCell ref="R52:T52"/>
    <mergeCell ref="V52:X52"/>
    <mergeCell ref="B52:C52"/>
    <mergeCell ref="D52:F52"/>
    <mergeCell ref="H52:J52"/>
    <mergeCell ref="K52:M52"/>
    <mergeCell ref="AF51:AH51"/>
    <mergeCell ref="AJ51:AL51"/>
    <mergeCell ref="AF52:AH52"/>
    <mergeCell ref="B66:G66"/>
    <mergeCell ref="AB61:AK62"/>
    <mergeCell ref="B65:G65"/>
    <mergeCell ref="Y52:AA52"/>
    <mergeCell ref="AC52:AE52"/>
    <mergeCell ref="C54:AA54"/>
    <mergeCell ref="A56:B56"/>
    <mergeCell ref="R69:X69"/>
    <mergeCell ref="V71:X71"/>
    <mergeCell ref="K70:Q70"/>
    <mergeCell ref="Y70:AE70"/>
    <mergeCell ref="Y71:AA71"/>
    <mergeCell ref="Y69:AE69"/>
    <mergeCell ref="K69:Q69"/>
    <mergeCell ref="B67:C67"/>
    <mergeCell ref="D67:J67"/>
    <mergeCell ref="K67:Q67"/>
    <mergeCell ref="B70:C70"/>
    <mergeCell ref="B68:C68"/>
    <mergeCell ref="D68:J68"/>
    <mergeCell ref="K68:Q68"/>
    <mergeCell ref="D70:J70"/>
    <mergeCell ref="D69:J69"/>
    <mergeCell ref="B73:C73"/>
    <mergeCell ref="K86:L86"/>
    <mergeCell ref="AC72:AE72"/>
    <mergeCell ref="R68:X68"/>
    <mergeCell ref="O72:Q72"/>
    <mergeCell ref="C79:AA79"/>
    <mergeCell ref="A83:C83"/>
    <mergeCell ref="V72:X72"/>
    <mergeCell ref="B72:C72"/>
    <mergeCell ref="H72:J72"/>
    <mergeCell ref="A91:C91"/>
    <mergeCell ref="A88:C88"/>
    <mergeCell ref="B71:C71"/>
    <mergeCell ref="D71:F71"/>
    <mergeCell ref="B81:AS81"/>
    <mergeCell ref="A77:B77"/>
    <mergeCell ref="R72:T72"/>
    <mergeCell ref="AM71:AO71"/>
    <mergeCell ref="AQ71:AS71"/>
    <mergeCell ref="AQ72:AS72"/>
    <mergeCell ref="K94:L94"/>
    <mergeCell ref="N94:O94"/>
    <mergeCell ref="K72:M72"/>
    <mergeCell ref="D73:F73"/>
    <mergeCell ref="H73:J73"/>
    <mergeCell ref="K73:M73"/>
    <mergeCell ref="A96:C96"/>
    <mergeCell ref="R70:X70"/>
    <mergeCell ref="D72:F72"/>
    <mergeCell ref="E93:V93"/>
    <mergeCell ref="C75:AA75"/>
    <mergeCell ref="C77:E77"/>
    <mergeCell ref="E85:V85"/>
    <mergeCell ref="K71:M71"/>
    <mergeCell ref="N86:O86"/>
    <mergeCell ref="H71:J71"/>
    <mergeCell ref="A122:D122"/>
    <mergeCell ref="A113:AS113"/>
    <mergeCell ref="A115:D115"/>
    <mergeCell ref="F118:W118"/>
    <mergeCell ref="F119:G119"/>
    <mergeCell ref="I119:J119"/>
    <mergeCell ref="L119:M119"/>
    <mergeCell ref="O119:P119"/>
    <mergeCell ref="R119:S119"/>
    <mergeCell ref="U119:V119"/>
    <mergeCell ref="C106:AA106"/>
    <mergeCell ref="A108:B108"/>
    <mergeCell ref="C108:E108"/>
    <mergeCell ref="C110:AA110"/>
  </mergeCells>
  <phoneticPr fontId="0" type="noConversion"/>
  <pageMargins left="0" right="0" top="0.5" bottom="0.25" header="0.5" footer="0.5"/>
  <pageSetup scale="135" firstPageNumber="6" fitToHeight="2" orientation="landscape" r:id="rId1"/>
  <headerFooter alignWithMargins="0"/>
  <rowBreaks count="3" manualBreakCount="3">
    <brk id="53" max="16383" man="1"/>
    <brk id="74" max="16383" man="1"/>
    <brk id="10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zoomScaleNormal="100" workbookViewId="0">
      <selection activeCell="A21" sqref="A21"/>
    </sheetView>
  </sheetViews>
  <sheetFormatPr defaultRowHeight="13.2" x14ac:dyDescent="0.25"/>
  <cols>
    <col min="1" max="1" width="102" customWidth="1"/>
  </cols>
  <sheetData>
    <row r="1" spans="1:1" x14ac:dyDescent="0.25">
      <c r="A1" s="14" t="s">
        <v>101</v>
      </c>
    </row>
    <row r="2" spans="1:1" x14ac:dyDescent="0.25">
      <c r="A2" s="14"/>
    </row>
    <row r="3" spans="1:1" x14ac:dyDescent="0.25">
      <c r="A3" s="11" t="s">
        <v>66</v>
      </c>
    </row>
    <row r="4" spans="1:1" ht="39.6" x14ac:dyDescent="0.25">
      <c r="A4" s="49" t="s">
        <v>79</v>
      </c>
    </row>
    <row r="5" spans="1:1" x14ac:dyDescent="0.25">
      <c r="A5" s="55" t="s">
        <v>67</v>
      </c>
    </row>
    <row r="6" spans="1:1" ht="52.8" x14ac:dyDescent="0.25">
      <c r="A6" s="49" t="s">
        <v>84</v>
      </c>
    </row>
    <row r="7" spans="1:1" x14ac:dyDescent="0.25">
      <c r="A7" s="11" t="s">
        <v>68</v>
      </c>
    </row>
    <row r="8" spans="1:1" ht="79.2" x14ac:dyDescent="0.25">
      <c r="A8" s="49" t="s">
        <v>86</v>
      </c>
    </row>
    <row r="9" spans="1:1" x14ac:dyDescent="0.25">
      <c r="A9" s="55" t="s">
        <v>69</v>
      </c>
    </row>
    <row r="10" spans="1:1" ht="102" customHeight="1" x14ac:dyDescent="0.25">
      <c r="A10" s="49" t="s">
        <v>80</v>
      </c>
    </row>
    <row r="11" spans="1:1" x14ac:dyDescent="0.25">
      <c r="A11" s="55" t="s">
        <v>70</v>
      </c>
    </row>
    <row r="12" spans="1:1" ht="52.8" x14ac:dyDescent="0.25">
      <c r="A12" s="69" t="s">
        <v>98</v>
      </c>
    </row>
    <row r="13" spans="1:1" x14ac:dyDescent="0.25">
      <c r="A13" s="11" t="s">
        <v>71</v>
      </c>
    </row>
    <row r="14" spans="1:1" ht="52.8" x14ac:dyDescent="0.25">
      <c r="A14" s="55" t="s">
        <v>72</v>
      </c>
    </row>
    <row r="15" spans="1:1" x14ac:dyDescent="0.25">
      <c r="A15" s="55" t="s">
        <v>73</v>
      </c>
    </row>
    <row r="16" spans="1:1" ht="26.4" x14ac:dyDescent="0.25">
      <c r="A16" s="49" t="s">
        <v>74</v>
      </c>
    </row>
    <row r="17" spans="1:1" ht="92.4" x14ac:dyDescent="0.25">
      <c r="A17" s="56" t="s">
        <v>75</v>
      </c>
    </row>
    <row r="18" spans="1:1" ht="92.4" x14ac:dyDescent="0.25">
      <c r="A18" s="49" t="s">
        <v>99</v>
      </c>
    </row>
    <row r="20" spans="1:1" x14ac:dyDescent="0.25">
      <c r="A20" s="70" t="s">
        <v>102</v>
      </c>
    </row>
    <row r="26" spans="1:1" ht="14.1" customHeight="1" x14ac:dyDescent="0.25"/>
    <row r="27" spans="1:1" ht="14.1" customHeight="1" x14ac:dyDescent="0.25"/>
    <row r="28" spans="1:1" ht="14.1" customHeight="1" x14ac:dyDescent="0.25"/>
    <row r="29" spans="1:1" ht="14.1" customHeight="1" x14ac:dyDescent="0.25"/>
    <row r="30" spans="1:1" ht="14.1" customHeight="1" x14ac:dyDescent="0.25"/>
    <row r="33" ht="12.75" customHeight="1" x14ac:dyDescent="0.25"/>
    <row r="49"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sheetProtection password="EF6D" sheet="1" selectLockedCells="1" selectUnlockedCells="1"/>
  <phoneticPr fontId="0" type="noConversion"/>
  <printOptions horizontalCentered="1"/>
  <pageMargins left="0.5" right="0.5" top="0.5" bottom="0.25" header="0.5" footer="0.5"/>
  <pageSetup fitToHeight="2" orientation="portrait" r:id="rId1"/>
  <headerFooter alignWithMargins="0"/>
  <rowBreaks count="1" manualBreakCount="1">
    <brk id="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opLeftCell="F1" workbookViewId="0">
      <selection activeCell="Q19" sqref="Q19"/>
    </sheetView>
  </sheetViews>
  <sheetFormatPr defaultRowHeight="13.2" x14ac:dyDescent="0.25"/>
  <cols>
    <col min="2" max="2" width="9.109375" style="13" customWidth="1"/>
    <col min="3" max="3" width="34.5546875" customWidth="1"/>
    <col min="4" max="5" width="9.109375" style="4" customWidth="1"/>
    <col min="6" max="7" width="13.6640625" style="4" bestFit="1" customWidth="1"/>
    <col min="8" max="8" width="6.33203125" style="4" bestFit="1" customWidth="1"/>
    <col min="9" max="9" width="10.88671875" style="4" bestFit="1" customWidth="1"/>
    <col min="10" max="10" width="10.33203125" style="4" bestFit="1" customWidth="1"/>
    <col min="11" max="11" width="10.33203125" style="4" customWidth="1"/>
    <col min="12" max="12" width="27.44140625" customWidth="1"/>
  </cols>
  <sheetData>
    <row r="1" spans="1:15" x14ac:dyDescent="0.25">
      <c r="A1" s="11" t="s">
        <v>16</v>
      </c>
      <c r="B1" s="12" t="s">
        <v>15</v>
      </c>
      <c r="C1" s="11" t="s">
        <v>14</v>
      </c>
      <c r="D1" s="14" t="s">
        <v>17</v>
      </c>
      <c r="E1" s="14" t="s">
        <v>18</v>
      </c>
      <c r="F1" s="14" t="s">
        <v>19</v>
      </c>
      <c r="G1" s="14" t="s">
        <v>20</v>
      </c>
      <c r="H1" s="14" t="s">
        <v>46</v>
      </c>
      <c r="I1" s="14" t="s">
        <v>94</v>
      </c>
      <c r="J1" s="14" t="s">
        <v>95</v>
      </c>
      <c r="K1" s="14" t="s">
        <v>100</v>
      </c>
      <c r="L1" s="14" t="s">
        <v>85</v>
      </c>
    </row>
    <row r="2" spans="1:15" x14ac:dyDescent="0.25">
      <c r="A2" s="28"/>
      <c r="B2" s="13">
        <f>'Tournament Results Data'!$C$3</f>
        <v>0</v>
      </c>
      <c r="C2" s="1">
        <f>'Tournament Results Data'!$C$1</f>
        <v>0</v>
      </c>
      <c r="D2" s="18" t="e">
        <f>'Tournament Results Data'!#REF!</f>
        <v>#REF!</v>
      </c>
      <c r="E2" s="18" t="e">
        <f>'Tournament Results Data'!#REF!</f>
        <v>#REF!</v>
      </c>
      <c r="F2" s="3">
        <f>'Tournament Results Data'!D19</f>
        <v>0</v>
      </c>
      <c r="G2" s="3">
        <f>'Tournament Results Data'!H19</f>
        <v>0</v>
      </c>
      <c r="H2" s="3"/>
      <c r="I2" s="48" t="e">
        <f>IF(D2-E2=0, "Yes","No")</f>
        <v>#REF!</v>
      </c>
      <c r="J2" s="48" t="str">
        <f>IF(F2-G2=0,"Yes","No")</f>
        <v>Yes</v>
      </c>
      <c r="K2" s="48" t="str">
        <f>IF(ABS(F2-G2)&lt;2,"Yes", IF(ABS(F2-G2)&gt;25,"Yes","No"))</f>
        <v>Yes</v>
      </c>
      <c r="L2" s="1" t="str">
        <f>IF(AND(OR(F2=0,G2=0),F2&lt;&gt;15,F2&lt;&gt;25,G2&lt;&gt;15,G2&lt;&gt;25),"ZERO SCORE-DATA MISSING?",IF(AND(F2&gt;0,G2&gt;0,F2=G2),"ERROR- TIE SCORE",IF(ABS(F2-G2)&gt;25,"ERROR- DIFF&gt;25",IF(ABS(F2-G2)&lt;2,"ERROR- DIFF&lt;2",IF(AND(OR(F2=0,G2=0),OR(F2=15,F2=25,G2=15,G2=25)),"FORFEIT?-ZERO PLUS DIFF=15 OR 25", IF(OR(F2&gt;29,G2&gt;29),"ERROR?- SCORE&gt;29"," "))))))</f>
        <v>ZERO SCORE-DATA MISSING?</v>
      </c>
      <c r="M2" s="1" t="str">
        <f>'Tournament Results Data'!$B$7</f>
        <v>Pool A</v>
      </c>
    </row>
    <row r="3" spans="1:15" x14ac:dyDescent="0.25">
      <c r="A3" s="28"/>
      <c r="B3" s="13">
        <f>B2</f>
        <v>0</v>
      </c>
      <c r="C3" s="1">
        <f>C2</f>
        <v>0</v>
      </c>
      <c r="D3" s="18" t="e">
        <f>'Tournament Results Data'!#REF!</f>
        <v>#REF!</v>
      </c>
      <c r="E3" s="18" t="e">
        <f>'Tournament Results Data'!#REF!</f>
        <v>#REF!</v>
      </c>
      <c r="F3" s="3">
        <f>'Tournament Results Data'!D20</f>
        <v>0</v>
      </c>
      <c r="G3" s="3">
        <f>'Tournament Results Data'!H20</f>
        <v>0</v>
      </c>
      <c r="H3" s="3"/>
      <c r="I3" s="48" t="e">
        <f t="shared" ref="I3:I66" si="0">IF(D3-E3=0, "Yes","No")</f>
        <v>#REF!</v>
      </c>
      <c r="J3" s="48" t="str">
        <f t="shared" ref="J3:J66" si="1">IF(F3-G3=0,"Yes","No")</f>
        <v>Yes</v>
      </c>
      <c r="K3" s="48" t="str">
        <f t="shared" ref="K3:K66" si="2">IF(ABS(F3-G3)&lt;2,"Yes", IF(ABS(F3-G3)&gt;25,"Yes","No"))</f>
        <v>Yes</v>
      </c>
      <c r="L3" s="1" t="str">
        <f t="shared" ref="L3:L71" si="3">IF(AND(OR(F3=0,G3=0),F3&lt;&gt;15,F3&lt;&gt;25,G3&lt;&gt;15,G3&lt;&gt;25),"ZERO SCORE-DATA MISSING?",IF(AND(F3&gt;0,G3&gt;0,F3=G3),"ERROR- TIE SCORE",IF(ABS(F3-G3)&gt;25,"ERROR- DIFF&gt;25",IF(ABS(F3-G3)&lt;2,"ERROR- DIFF&lt;2",IF(AND(OR(F3=0,G3=0),OR(F3=15,F3=25,G3=15,G3=25)),"FORFEIT?-ZERO PLUS DIFF=15 OR 25", IF(OR(F3&gt;29,G3&gt;29),"ERROR?- SCORE&gt;29"," "))))))</f>
        <v>ZERO SCORE-DATA MISSING?</v>
      </c>
    </row>
    <row r="4" spans="1:15" x14ac:dyDescent="0.25">
      <c r="A4" s="28"/>
      <c r="B4" s="13">
        <f>B3</f>
        <v>0</v>
      </c>
      <c r="C4" s="1">
        <f>$C$2</f>
        <v>0</v>
      </c>
      <c r="D4" s="18" t="e">
        <f>'Tournament Results Data'!#REF!</f>
        <v>#REF!</v>
      </c>
      <c r="E4" s="18" t="e">
        <f>'Tournament Results Data'!#REF!</f>
        <v>#REF!</v>
      </c>
      <c r="F4" s="3">
        <f>'Tournament Results Data'!$D$21</f>
        <v>0</v>
      </c>
      <c r="G4" s="3">
        <f>'Tournament Results Data'!$H$21</f>
        <v>0</v>
      </c>
      <c r="H4" s="3"/>
      <c r="I4" s="48" t="e">
        <f t="shared" si="0"/>
        <v>#REF!</v>
      </c>
      <c r="J4" s="48" t="str">
        <f t="shared" si="1"/>
        <v>Yes</v>
      </c>
      <c r="K4" s="48" t="str">
        <f t="shared" si="2"/>
        <v>Yes</v>
      </c>
      <c r="L4" s="1" t="str">
        <f t="shared" si="3"/>
        <v>ZERO SCORE-DATA MISSING?</v>
      </c>
    </row>
    <row r="5" spans="1:15" x14ac:dyDescent="0.25">
      <c r="A5" s="28"/>
      <c r="B5" s="13">
        <f>B3</f>
        <v>0</v>
      </c>
      <c r="C5" s="1">
        <f>C3</f>
        <v>0</v>
      </c>
      <c r="D5" s="18" t="e">
        <f>'Tournament Results Data'!#REF!</f>
        <v>#REF!</v>
      </c>
      <c r="E5" s="18" t="e">
        <f>'Tournament Results Data'!#REF!</f>
        <v>#REF!</v>
      </c>
      <c r="F5" s="3">
        <f>'Tournament Results Data'!K19</f>
        <v>0</v>
      </c>
      <c r="G5" s="3">
        <f>'Tournament Results Data'!O19</f>
        <v>0</v>
      </c>
      <c r="H5" s="3"/>
      <c r="I5" s="48" t="e">
        <f t="shared" si="0"/>
        <v>#REF!</v>
      </c>
      <c r="J5" s="48" t="str">
        <f t="shared" si="1"/>
        <v>Yes</v>
      </c>
      <c r="K5" s="48" t="str">
        <f t="shared" si="2"/>
        <v>Yes</v>
      </c>
      <c r="L5" s="1" t="str">
        <f t="shared" si="3"/>
        <v>ZERO SCORE-DATA MISSING?</v>
      </c>
      <c r="M5" t="s">
        <v>60</v>
      </c>
      <c r="N5" s="4" t="e">
        <f>'Tournament Results Data'!#REF!</f>
        <v>#REF!</v>
      </c>
      <c r="O5" t="str">
        <f>'Tournament Results Data'!B10</f>
        <v xml:space="preserve"> </v>
      </c>
    </row>
    <row r="6" spans="1:15" x14ac:dyDescent="0.25">
      <c r="A6" s="28"/>
      <c r="B6" s="13">
        <f t="shared" ref="B6:B68" si="4">B5</f>
        <v>0</v>
      </c>
      <c r="C6" s="1">
        <f t="shared" ref="C6:C68" si="5">C5</f>
        <v>0</v>
      </c>
      <c r="D6" s="4" t="e">
        <f>'Tournament Results Data'!#REF!</f>
        <v>#REF!</v>
      </c>
      <c r="E6" s="4" t="e">
        <f>'Tournament Results Data'!#REF!</f>
        <v>#REF!</v>
      </c>
      <c r="F6" s="3">
        <f>'Tournament Results Data'!K20</f>
        <v>0</v>
      </c>
      <c r="G6" s="3">
        <f>'Tournament Results Data'!O20</f>
        <v>0</v>
      </c>
      <c r="H6" s="3"/>
      <c r="I6" s="48" t="e">
        <f t="shared" si="0"/>
        <v>#REF!</v>
      </c>
      <c r="J6" s="48" t="str">
        <f t="shared" si="1"/>
        <v>Yes</v>
      </c>
      <c r="K6" s="48" t="str">
        <f t="shared" si="2"/>
        <v>Yes</v>
      </c>
      <c r="L6" s="1" t="str">
        <f t="shared" si="3"/>
        <v>ZERO SCORE-DATA MISSING?</v>
      </c>
      <c r="M6" t="s">
        <v>61</v>
      </c>
      <c r="N6" s="4" t="e">
        <f>'Tournament Results Data'!#REF!</f>
        <v>#REF!</v>
      </c>
      <c r="O6">
        <f>'Tournament Results Data'!B11</f>
        <v>0</v>
      </c>
    </row>
    <row r="7" spans="1:15" x14ac:dyDescent="0.25">
      <c r="A7" s="28"/>
      <c r="B7" s="13">
        <f>$B$2</f>
        <v>0</v>
      </c>
      <c r="C7" s="1">
        <f>$C$2</f>
        <v>0</v>
      </c>
      <c r="D7" s="4" t="e">
        <f>'Tournament Results Data'!#REF!</f>
        <v>#REF!</v>
      </c>
      <c r="E7" s="4" t="e">
        <f>'Tournament Results Data'!#REF!</f>
        <v>#REF!</v>
      </c>
      <c r="F7" s="3">
        <f>'Tournament Results Data'!$K$21</f>
        <v>0</v>
      </c>
      <c r="G7" s="3">
        <f>'Tournament Results Data'!$O$21</f>
        <v>0</v>
      </c>
      <c r="H7" s="3"/>
      <c r="I7" s="48" t="e">
        <f t="shared" si="0"/>
        <v>#REF!</v>
      </c>
      <c r="J7" s="48" t="str">
        <f t="shared" si="1"/>
        <v>Yes</v>
      </c>
      <c r="K7" s="48" t="str">
        <f t="shared" si="2"/>
        <v>Yes</v>
      </c>
      <c r="L7" s="1" t="str">
        <f t="shared" si="3"/>
        <v>ZERO SCORE-DATA MISSING?</v>
      </c>
      <c r="N7" s="4"/>
    </row>
    <row r="8" spans="1:15" x14ac:dyDescent="0.25">
      <c r="A8" s="28"/>
      <c r="B8" s="13">
        <f>B6</f>
        <v>0</v>
      </c>
      <c r="C8" s="1">
        <f>C6</f>
        <v>0</v>
      </c>
      <c r="D8" s="4" t="e">
        <f>'Tournament Results Data'!#REF!</f>
        <v>#REF!</v>
      </c>
      <c r="E8" s="4" t="e">
        <f>D2</f>
        <v>#REF!</v>
      </c>
      <c r="F8" s="3">
        <f>'Tournament Results Data'!R19</f>
        <v>0</v>
      </c>
      <c r="G8" s="3">
        <f>'Tournament Results Data'!V19</f>
        <v>0</v>
      </c>
      <c r="H8" s="3"/>
      <c r="I8" s="48" t="e">
        <f t="shared" si="0"/>
        <v>#REF!</v>
      </c>
      <c r="J8" s="48" t="str">
        <f t="shared" si="1"/>
        <v>Yes</v>
      </c>
      <c r="K8" s="48" t="str">
        <f t="shared" si="2"/>
        <v>Yes</v>
      </c>
      <c r="L8" s="1" t="str">
        <f t="shared" si="3"/>
        <v>ZERO SCORE-DATA MISSING?</v>
      </c>
      <c r="M8" t="s">
        <v>62</v>
      </c>
      <c r="N8" s="4" t="e">
        <f>'Tournament Results Data'!#REF!</f>
        <v>#REF!</v>
      </c>
      <c r="O8">
        <f>'Tournament Results Data'!B12</f>
        <v>0</v>
      </c>
    </row>
    <row r="9" spans="1:15" x14ac:dyDescent="0.25">
      <c r="A9" s="28"/>
      <c r="B9" s="13">
        <f t="shared" si="4"/>
        <v>0</v>
      </c>
      <c r="C9" s="1">
        <f t="shared" si="5"/>
        <v>0</v>
      </c>
      <c r="D9" s="4" t="e">
        <f>'Tournament Results Data'!#REF!</f>
        <v>#REF!</v>
      </c>
      <c r="E9" s="4" t="e">
        <f>D2</f>
        <v>#REF!</v>
      </c>
      <c r="F9" s="3">
        <f>'Tournament Results Data'!R20</f>
        <v>0</v>
      </c>
      <c r="G9" s="3">
        <f>'Tournament Results Data'!V20</f>
        <v>0</v>
      </c>
      <c r="H9" s="3"/>
      <c r="I9" s="48" t="e">
        <f t="shared" si="0"/>
        <v>#REF!</v>
      </c>
      <c r="J9" s="48" t="str">
        <f t="shared" si="1"/>
        <v>Yes</v>
      </c>
      <c r="K9" s="48" t="str">
        <f t="shared" si="2"/>
        <v>Yes</v>
      </c>
      <c r="L9" s="1" t="str">
        <f t="shared" si="3"/>
        <v>ZERO SCORE-DATA MISSING?</v>
      </c>
      <c r="M9" t="s">
        <v>63</v>
      </c>
      <c r="N9" s="4" t="e">
        <f>'Tournament Results Data'!#REF!</f>
        <v>#REF!</v>
      </c>
      <c r="O9">
        <f>'Tournament Results Data'!B13</f>
        <v>0</v>
      </c>
    </row>
    <row r="10" spans="1:15" x14ac:dyDescent="0.25">
      <c r="A10" s="28"/>
      <c r="B10" s="13">
        <f>$B$2</f>
        <v>0</v>
      </c>
      <c r="C10" s="1">
        <f>$C$2</f>
        <v>0</v>
      </c>
      <c r="D10" s="4" t="e">
        <f>'Tournament Results Data'!#REF!</f>
        <v>#REF!</v>
      </c>
      <c r="E10" s="4" t="e">
        <f>'Tournament Results Data'!#REF!</f>
        <v>#REF!</v>
      </c>
      <c r="F10" s="3">
        <f>'Tournament Results Data'!$R$21</f>
        <v>0</v>
      </c>
      <c r="G10" s="3">
        <f>'Tournament Results Data'!$V$21</f>
        <v>0</v>
      </c>
      <c r="H10" s="3"/>
      <c r="I10" s="48" t="e">
        <f t="shared" si="0"/>
        <v>#REF!</v>
      </c>
      <c r="J10" s="48" t="str">
        <f t="shared" si="1"/>
        <v>Yes</v>
      </c>
      <c r="K10" s="48" t="str">
        <f t="shared" si="2"/>
        <v>Yes</v>
      </c>
      <c r="L10" s="1" t="str">
        <f t="shared" si="3"/>
        <v>ZERO SCORE-DATA MISSING?</v>
      </c>
      <c r="N10" s="4"/>
    </row>
    <row r="11" spans="1:15" x14ac:dyDescent="0.25">
      <c r="A11" s="28"/>
      <c r="B11" s="13">
        <f>B9</f>
        <v>0</v>
      </c>
      <c r="C11" s="1">
        <f>C9</f>
        <v>0</v>
      </c>
      <c r="D11" s="4" t="e">
        <f>E2</f>
        <v>#REF!</v>
      </c>
      <c r="E11" s="4" t="e">
        <f>D5</f>
        <v>#REF!</v>
      </c>
      <c r="F11" s="3">
        <f>'Tournament Results Data'!Y19</f>
        <v>0</v>
      </c>
      <c r="G11" s="3">
        <f>'Tournament Results Data'!AC19</f>
        <v>0</v>
      </c>
      <c r="H11" s="3"/>
      <c r="I11" s="48" t="e">
        <f t="shared" si="0"/>
        <v>#REF!</v>
      </c>
      <c r="J11" s="48" t="str">
        <f t="shared" si="1"/>
        <v>Yes</v>
      </c>
      <c r="K11" s="48" t="str">
        <f t="shared" si="2"/>
        <v>Yes</v>
      </c>
      <c r="L11" s="1" t="str">
        <f t="shared" si="3"/>
        <v>ZERO SCORE-DATA MISSING?</v>
      </c>
      <c r="M11" t="s">
        <v>64</v>
      </c>
      <c r="N11" s="4" t="e">
        <f>'Tournament Results Data'!#REF!</f>
        <v>#REF!</v>
      </c>
      <c r="O11">
        <f>'Tournament Results Data'!B14</f>
        <v>0</v>
      </c>
    </row>
    <row r="12" spans="1:15" x14ac:dyDescent="0.25">
      <c r="A12" s="28"/>
      <c r="B12" s="13">
        <f t="shared" si="4"/>
        <v>0</v>
      </c>
      <c r="C12" s="1">
        <f t="shared" si="5"/>
        <v>0</v>
      </c>
      <c r="D12" s="4" t="e">
        <f>E2</f>
        <v>#REF!</v>
      </c>
      <c r="E12" s="4" t="e">
        <f>D5</f>
        <v>#REF!</v>
      </c>
      <c r="F12" s="3">
        <f>'Tournament Results Data'!Y20</f>
        <v>0</v>
      </c>
      <c r="G12" s="3">
        <f>'Tournament Results Data'!AC20</f>
        <v>0</v>
      </c>
      <c r="H12" s="3"/>
      <c r="I12" s="48" t="e">
        <f t="shared" si="0"/>
        <v>#REF!</v>
      </c>
      <c r="J12" s="48" t="str">
        <f t="shared" si="1"/>
        <v>Yes</v>
      </c>
      <c r="K12" s="48" t="str">
        <f t="shared" si="2"/>
        <v>Yes</v>
      </c>
      <c r="L12" s="1" t="str">
        <f t="shared" si="3"/>
        <v>ZERO SCORE-DATA MISSING?</v>
      </c>
    </row>
    <row r="13" spans="1:15" x14ac:dyDescent="0.25">
      <c r="A13" s="28"/>
      <c r="B13" s="13">
        <f>$B$2</f>
        <v>0</v>
      </c>
      <c r="C13" s="1">
        <f>$C$2</f>
        <v>0</v>
      </c>
      <c r="D13" s="4" t="e">
        <f>'Tournament Results Data'!#REF!</f>
        <v>#REF!</v>
      </c>
      <c r="E13" s="4" t="e">
        <f>'Tournament Results Data'!#REF!</f>
        <v>#REF!</v>
      </c>
      <c r="F13" s="3">
        <f>'Tournament Results Data'!$Y$21</f>
        <v>0</v>
      </c>
      <c r="G13" s="3">
        <f>'Tournament Results Data'!$AC$21</f>
        <v>0</v>
      </c>
      <c r="H13" s="3"/>
      <c r="I13" s="48" t="e">
        <f t="shared" si="0"/>
        <v>#REF!</v>
      </c>
      <c r="J13" s="48" t="str">
        <f t="shared" si="1"/>
        <v>Yes</v>
      </c>
      <c r="K13" s="48" t="str">
        <f t="shared" si="2"/>
        <v>Yes</v>
      </c>
      <c r="L13" s="1" t="str">
        <f t="shared" si="3"/>
        <v>ZERO SCORE-DATA MISSING?</v>
      </c>
    </row>
    <row r="14" spans="1:15" ht="14.1" customHeight="1" x14ac:dyDescent="0.25">
      <c r="A14" s="28"/>
      <c r="B14" s="13">
        <f>B12</f>
        <v>0</v>
      </c>
      <c r="C14" s="1">
        <f>C12</f>
        <v>0</v>
      </c>
      <c r="D14" s="4" t="e">
        <f>D8</f>
        <v>#REF!</v>
      </c>
      <c r="E14" s="4" t="e">
        <f>E5</f>
        <v>#REF!</v>
      </c>
      <c r="F14" s="3">
        <f>'Tournament Results Data'!AF19</f>
        <v>0</v>
      </c>
      <c r="G14" s="3">
        <f>'Tournament Results Data'!AJ19</f>
        <v>0</v>
      </c>
      <c r="H14" s="3"/>
      <c r="I14" s="48" t="e">
        <f t="shared" si="0"/>
        <v>#REF!</v>
      </c>
      <c r="J14" s="48" t="str">
        <f t="shared" si="1"/>
        <v>Yes</v>
      </c>
      <c r="K14" s="48" t="str">
        <f t="shared" si="2"/>
        <v>Yes</v>
      </c>
      <c r="L14" s="1" t="str">
        <f t="shared" si="3"/>
        <v>ZERO SCORE-DATA MISSING?</v>
      </c>
    </row>
    <row r="15" spans="1:15" ht="14.1" customHeight="1" x14ac:dyDescent="0.25">
      <c r="A15" s="28"/>
      <c r="B15" s="13">
        <f t="shared" si="4"/>
        <v>0</v>
      </c>
      <c r="C15" s="1">
        <f t="shared" si="5"/>
        <v>0</v>
      </c>
      <c r="D15" s="4" t="e">
        <f>D8</f>
        <v>#REF!</v>
      </c>
      <c r="E15" s="4" t="e">
        <f>E5</f>
        <v>#REF!</v>
      </c>
      <c r="F15" s="3">
        <f>'Tournament Results Data'!AF20</f>
        <v>0</v>
      </c>
      <c r="G15" s="3">
        <f>'Tournament Results Data'!AJ20</f>
        <v>0</v>
      </c>
      <c r="H15" s="3"/>
      <c r="I15" s="48" t="e">
        <f t="shared" si="0"/>
        <v>#REF!</v>
      </c>
      <c r="J15" s="48" t="str">
        <f t="shared" si="1"/>
        <v>Yes</v>
      </c>
      <c r="K15" s="48" t="str">
        <f t="shared" si="2"/>
        <v>Yes</v>
      </c>
      <c r="L15" s="1" t="str">
        <f t="shared" si="3"/>
        <v>ZERO SCORE-DATA MISSING?</v>
      </c>
    </row>
    <row r="16" spans="1:15" ht="14.1" customHeight="1" x14ac:dyDescent="0.25">
      <c r="A16" s="28"/>
      <c r="B16" s="13">
        <f>$B$2</f>
        <v>0</v>
      </c>
      <c r="C16" s="1">
        <f>$C$2</f>
        <v>0</v>
      </c>
      <c r="D16" s="4" t="e">
        <f>'Tournament Results Data'!#REF!</f>
        <v>#REF!</v>
      </c>
      <c r="E16" s="4" t="e">
        <f>'Tournament Results Data'!#REF!</f>
        <v>#REF!</v>
      </c>
      <c r="F16" s="3">
        <f>'Tournament Results Data'!$AF$21</f>
        <v>0</v>
      </c>
      <c r="G16" s="3">
        <f>'Tournament Results Data'!$AJ$21</f>
        <v>0</v>
      </c>
      <c r="H16" s="3"/>
      <c r="I16" s="48" t="e">
        <f t="shared" si="0"/>
        <v>#REF!</v>
      </c>
      <c r="J16" s="48" t="str">
        <f t="shared" si="1"/>
        <v>Yes</v>
      </c>
      <c r="K16" s="48" t="str">
        <f t="shared" si="2"/>
        <v>Yes</v>
      </c>
      <c r="L16" s="1" t="str">
        <f t="shared" si="3"/>
        <v>ZERO SCORE-DATA MISSING?</v>
      </c>
    </row>
    <row r="17" spans="1:13" ht="14.1" customHeight="1" x14ac:dyDescent="0.25">
      <c r="A17" s="28"/>
      <c r="B17" s="13">
        <f>B15</f>
        <v>0</v>
      </c>
      <c r="C17" s="1">
        <f>C15</f>
        <v>0</v>
      </c>
      <c r="D17" s="4" t="e">
        <f>D2</f>
        <v>#REF!</v>
      </c>
      <c r="E17" s="4" t="e">
        <f>D5</f>
        <v>#REF!</v>
      </c>
      <c r="F17" s="3">
        <f>'Tournament Results Data'!D26</f>
        <v>0</v>
      </c>
      <c r="G17" s="3">
        <f>'Tournament Results Data'!H26</f>
        <v>0</v>
      </c>
      <c r="H17" s="3"/>
      <c r="I17" s="48" t="e">
        <f t="shared" si="0"/>
        <v>#REF!</v>
      </c>
      <c r="J17" s="48" t="str">
        <f t="shared" si="1"/>
        <v>Yes</v>
      </c>
      <c r="K17" s="48" t="str">
        <f t="shared" si="2"/>
        <v>Yes</v>
      </c>
      <c r="L17" s="1" t="str">
        <f t="shared" si="3"/>
        <v>ZERO SCORE-DATA MISSING?</v>
      </c>
    </row>
    <row r="18" spans="1:13" ht="14.1" customHeight="1" x14ac:dyDescent="0.25">
      <c r="A18" s="28"/>
      <c r="B18" s="13">
        <f t="shared" si="4"/>
        <v>0</v>
      </c>
      <c r="C18" s="1">
        <f t="shared" si="5"/>
        <v>0</v>
      </c>
      <c r="D18" s="4" t="e">
        <f>D2</f>
        <v>#REF!</v>
      </c>
      <c r="E18" s="4" t="e">
        <f>D5</f>
        <v>#REF!</v>
      </c>
      <c r="F18" s="3">
        <f>'Tournament Results Data'!D27</f>
        <v>0</v>
      </c>
      <c r="G18" s="3">
        <f>'Tournament Results Data'!H27</f>
        <v>0</v>
      </c>
      <c r="H18" s="3"/>
      <c r="I18" s="48" t="e">
        <f t="shared" si="0"/>
        <v>#REF!</v>
      </c>
      <c r="J18" s="48" t="str">
        <f t="shared" si="1"/>
        <v>Yes</v>
      </c>
      <c r="K18" s="48" t="str">
        <f t="shared" si="2"/>
        <v>Yes</v>
      </c>
      <c r="L18" s="1" t="str">
        <f t="shared" si="3"/>
        <v>ZERO SCORE-DATA MISSING?</v>
      </c>
    </row>
    <row r="19" spans="1:13" ht="14.1" customHeight="1" x14ac:dyDescent="0.25">
      <c r="A19" s="28"/>
      <c r="B19" s="13">
        <f>$B$2</f>
        <v>0</v>
      </c>
      <c r="C19" s="1">
        <f>$C$2</f>
        <v>0</v>
      </c>
      <c r="D19" s="4" t="e">
        <f>'Tournament Results Data'!#REF!</f>
        <v>#REF!</v>
      </c>
      <c r="E19" s="4" t="e">
        <f>'Tournament Results Data'!#REF!</f>
        <v>#REF!</v>
      </c>
      <c r="F19" s="3">
        <f>'Tournament Results Data'!$D$28</f>
        <v>0</v>
      </c>
      <c r="G19" s="3">
        <f>'Tournament Results Data'!$H$28</f>
        <v>0</v>
      </c>
      <c r="H19" s="3"/>
      <c r="I19" s="48" t="e">
        <f t="shared" si="0"/>
        <v>#REF!</v>
      </c>
      <c r="J19" s="48" t="str">
        <f t="shared" si="1"/>
        <v>Yes</v>
      </c>
      <c r="K19" s="48" t="str">
        <f t="shared" si="2"/>
        <v>Yes</v>
      </c>
      <c r="L19" s="1" t="str">
        <f t="shared" si="3"/>
        <v>ZERO SCORE-DATA MISSING?</v>
      </c>
    </row>
    <row r="20" spans="1:13" ht="14.1" customHeight="1" x14ac:dyDescent="0.25">
      <c r="A20" s="28"/>
      <c r="B20" s="13">
        <f>B18</f>
        <v>0</v>
      </c>
      <c r="C20" s="1">
        <f>C18</f>
        <v>0</v>
      </c>
      <c r="D20" s="4" t="e">
        <f>E2</f>
        <v>#REF!</v>
      </c>
      <c r="E20" s="4" t="e">
        <f>D8</f>
        <v>#REF!</v>
      </c>
      <c r="F20" s="3">
        <f>'Tournament Results Data'!K26</f>
        <v>0</v>
      </c>
      <c r="G20" s="3">
        <f>'Tournament Results Data'!O26</f>
        <v>0</v>
      </c>
      <c r="H20" s="3"/>
      <c r="I20" s="48" t="e">
        <f t="shared" si="0"/>
        <v>#REF!</v>
      </c>
      <c r="J20" s="48" t="str">
        <f t="shared" si="1"/>
        <v>Yes</v>
      </c>
      <c r="K20" s="48" t="str">
        <f t="shared" si="2"/>
        <v>Yes</v>
      </c>
      <c r="L20" s="1" t="str">
        <f t="shared" si="3"/>
        <v>ZERO SCORE-DATA MISSING?</v>
      </c>
    </row>
    <row r="21" spans="1:13" ht="14.1" customHeight="1" x14ac:dyDescent="0.25">
      <c r="A21" s="28"/>
      <c r="B21" s="13">
        <f t="shared" si="4"/>
        <v>0</v>
      </c>
      <c r="C21" s="1">
        <f t="shared" si="5"/>
        <v>0</v>
      </c>
      <c r="D21" s="4" t="e">
        <f>E2</f>
        <v>#REF!</v>
      </c>
      <c r="E21" s="4" t="e">
        <f>D8</f>
        <v>#REF!</v>
      </c>
      <c r="F21" s="3">
        <f>'Tournament Results Data'!K27</f>
        <v>0</v>
      </c>
      <c r="G21" s="3">
        <f>'Tournament Results Data'!O27</f>
        <v>0</v>
      </c>
      <c r="H21" s="3"/>
      <c r="I21" s="48" t="e">
        <f t="shared" si="0"/>
        <v>#REF!</v>
      </c>
      <c r="J21" s="48" t="str">
        <f t="shared" si="1"/>
        <v>Yes</v>
      </c>
      <c r="K21" s="48" t="str">
        <f t="shared" si="2"/>
        <v>Yes</v>
      </c>
      <c r="L21" s="1" t="str">
        <f t="shared" si="3"/>
        <v>ZERO SCORE-DATA MISSING?</v>
      </c>
    </row>
    <row r="22" spans="1:13" ht="14.1" customHeight="1" x14ac:dyDescent="0.25">
      <c r="A22" s="28"/>
      <c r="B22" s="13">
        <f>$B$2</f>
        <v>0</v>
      </c>
      <c r="C22" s="1">
        <f>$C$2</f>
        <v>0</v>
      </c>
      <c r="D22" s="4" t="e">
        <f>'Tournament Results Data'!#REF!</f>
        <v>#REF!</v>
      </c>
      <c r="E22" s="4" t="e">
        <f>'Tournament Results Data'!#REF!</f>
        <v>#REF!</v>
      </c>
      <c r="F22" s="3">
        <f>'Tournament Results Data'!$K$28</f>
        <v>0</v>
      </c>
      <c r="G22" s="3">
        <f>'Tournament Results Data'!$O$28</f>
        <v>0</v>
      </c>
      <c r="H22" s="3"/>
      <c r="I22" s="48" t="e">
        <f t="shared" si="0"/>
        <v>#REF!</v>
      </c>
      <c r="J22" s="48" t="str">
        <f t="shared" si="1"/>
        <v>Yes</v>
      </c>
      <c r="K22" s="48" t="str">
        <f t="shared" si="2"/>
        <v>Yes</v>
      </c>
      <c r="L22" s="1" t="str">
        <f t="shared" si="3"/>
        <v>ZERO SCORE-DATA MISSING?</v>
      </c>
    </row>
    <row r="23" spans="1:13" ht="14.1" customHeight="1" x14ac:dyDescent="0.25">
      <c r="A23" s="28"/>
      <c r="B23" s="13">
        <f>B21</f>
        <v>0</v>
      </c>
      <c r="C23" s="1">
        <f>C21</f>
        <v>0</v>
      </c>
      <c r="D23" s="4" t="e">
        <f>E5</f>
        <v>#REF!</v>
      </c>
      <c r="E23" s="4" t="e">
        <f>D2</f>
        <v>#REF!</v>
      </c>
      <c r="F23" s="3">
        <f>'Tournament Results Data'!R26</f>
        <v>0</v>
      </c>
      <c r="G23" s="3">
        <f>'Tournament Results Data'!V26</f>
        <v>0</v>
      </c>
      <c r="H23" s="3"/>
      <c r="I23" s="48" t="e">
        <f t="shared" si="0"/>
        <v>#REF!</v>
      </c>
      <c r="J23" s="48" t="str">
        <f t="shared" si="1"/>
        <v>Yes</v>
      </c>
      <c r="K23" s="48" t="str">
        <f t="shared" si="2"/>
        <v>Yes</v>
      </c>
      <c r="L23" s="1" t="str">
        <f t="shared" si="3"/>
        <v>ZERO SCORE-DATA MISSING?</v>
      </c>
    </row>
    <row r="24" spans="1:13" ht="14.1" customHeight="1" x14ac:dyDescent="0.25">
      <c r="A24" s="28"/>
      <c r="B24" s="13">
        <f t="shared" si="4"/>
        <v>0</v>
      </c>
      <c r="C24" s="1">
        <f t="shared" si="5"/>
        <v>0</v>
      </c>
      <c r="D24" s="4" t="e">
        <f>E5</f>
        <v>#REF!</v>
      </c>
      <c r="E24" s="4" t="e">
        <f>D2</f>
        <v>#REF!</v>
      </c>
      <c r="F24" s="3">
        <f>'Tournament Results Data'!R27</f>
        <v>0</v>
      </c>
      <c r="G24" s="3">
        <f>'Tournament Results Data'!V27</f>
        <v>0</v>
      </c>
      <c r="H24" s="3"/>
      <c r="I24" s="48" t="e">
        <f t="shared" si="0"/>
        <v>#REF!</v>
      </c>
      <c r="J24" s="48" t="str">
        <f t="shared" si="1"/>
        <v>Yes</v>
      </c>
      <c r="K24" s="48" t="str">
        <f t="shared" si="2"/>
        <v>Yes</v>
      </c>
      <c r="L24" s="1" t="str">
        <f t="shared" si="3"/>
        <v>ZERO SCORE-DATA MISSING?</v>
      </c>
    </row>
    <row r="25" spans="1:13" ht="14.1" customHeight="1" x14ac:dyDescent="0.25">
      <c r="A25" s="28"/>
      <c r="B25" s="13">
        <f>$B$2</f>
        <v>0</v>
      </c>
      <c r="C25" s="1">
        <f>$C$2</f>
        <v>0</v>
      </c>
      <c r="D25" s="4" t="e">
        <f>'Tournament Results Data'!#REF!</f>
        <v>#REF!</v>
      </c>
      <c r="E25" s="4" t="e">
        <f>'Tournament Results Data'!#REF!</f>
        <v>#REF!</v>
      </c>
      <c r="F25" s="3">
        <f>'Tournament Results Data'!$R$28</f>
        <v>0</v>
      </c>
      <c r="G25" s="3">
        <f>'Tournament Results Data'!$V$28</f>
        <v>0</v>
      </c>
      <c r="H25" s="3"/>
      <c r="I25" s="48" t="e">
        <f t="shared" si="0"/>
        <v>#REF!</v>
      </c>
      <c r="J25" s="48" t="str">
        <f t="shared" si="1"/>
        <v>Yes</v>
      </c>
      <c r="K25" s="48" t="str">
        <f t="shared" si="2"/>
        <v>Yes</v>
      </c>
      <c r="L25" s="1" t="str">
        <f t="shared" si="3"/>
        <v>ZERO SCORE-DATA MISSING?</v>
      </c>
    </row>
    <row r="26" spans="1:13" ht="14.1" customHeight="1" x14ac:dyDescent="0.25">
      <c r="A26" s="28"/>
      <c r="B26" s="13">
        <f>B24</f>
        <v>0</v>
      </c>
      <c r="C26" s="1">
        <f>C24</f>
        <v>0</v>
      </c>
      <c r="D26" s="4" t="e">
        <f>D5</f>
        <v>#REF!</v>
      </c>
      <c r="E26" s="4" t="e">
        <f>D8</f>
        <v>#REF!</v>
      </c>
      <c r="F26" s="3">
        <f>'Tournament Results Data'!Y26</f>
        <v>0</v>
      </c>
      <c r="G26" s="3">
        <f>'Tournament Results Data'!AC26</f>
        <v>0</v>
      </c>
      <c r="H26" s="3"/>
      <c r="I26" s="48" t="e">
        <f t="shared" si="0"/>
        <v>#REF!</v>
      </c>
      <c r="J26" s="48" t="str">
        <f t="shared" si="1"/>
        <v>Yes</v>
      </c>
      <c r="K26" s="48" t="str">
        <f t="shared" si="2"/>
        <v>Yes</v>
      </c>
      <c r="L26" s="1" t="str">
        <f t="shared" si="3"/>
        <v>ZERO SCORE-DATA MISSING?</v>
      </c>
    </row>
    <row r="27" spans="1:13" ht="14.1" customHeight="1" x14ac:dyDescent="0.25">
      <c r="A27" s="28"/>
      <c r="B27" s="13">
        <f t="shared" si="4"/>
        <v>0</v>
      </c>
      <c r="C27" s="1">
        <f t="shared" si="5"/>
        <v>0</v>
      </c>
      <c r="D27" s="4" t="e">
        <f>D5</f>
        <v>#REF!</v>
      </c>
      <c r="E27" s="4" t="e">
        <f>D8</f>
        <v>#REF!</v>
      </c>
      <c r="F27" s="3">
        <f>'Tournament Results Data'!Y27</f>
        <v>0</v>
      </c>
      <c r="G27" s="3">
        <f>'Tournament Results Data'!AC27</f>
        <v>0</v>
      </c>
      <c r="H27" s="3"/>
      <c r="I27" s="48" t="e">
        <f t="shared" si="0"/>
        <v>#REF!</v>
      </c>
      <c r="J27" s="48" t="str">
        <f t="shared" si="1"/>
        <v>Yes</v>
      </c>
      <c r="K27" s="48" t="str">
        <f t="shared" si="2"/>
        <v>Yes</v>
      </c>
      <c r="L27" s="1" t="str">
        <f t="shared" si="3"/>
        <v>ZERO SCORE-DATA MISSING?</v>
      </c>
    </row>
    <row r="28" spans="1:13" ht="14.1" customHeight="1" x14ac:dyDescent="0.25">
      <c r="A28" s="28"/>
      <c r="B28" s="13">
        <f>$B$2</f>
        <v>0</v>
      </c>
      <c r="C28" s="1">
        <f>$C$2</f>
        <v>0</v>
      </c>
      <c r="D28" s="4" t="e">
        <f>'Tournament Results Data'!#REF!</f>
        <v>#REF!</v>
      </c>
      <c r="E28" s="4" t="e">
        <f>'Tournament Results Data'!#REF!</f>
        <v>#REF!</v>
      </c>
      <c r="F28" s="3">
        <f>'Tournament Results Data'!$Y$28</f>
        <v>0</v>
      </c>
      <c r="G28" s="3">
        <f>'Tournament Results Data'!$AC$28</f>
        <v>0</v>
      </c>
      <c r="H28" s="3"/>
      <c r="I28" s="48" t="e">
        <f t="shared" si="0"/>
        <v>#REF!</v>
      </c>
      <c r="J28" s="48" t="str">
        <f t="shared" si="1"/>
        <v>Yes</v>
      </c>
      <c r="K28" s="48" t="str">
        <f t="shared" si="2"/>
        <v>Yes</v>
      </c>
      <c r="L28" s="1" t="str">
        <f t="shared" si="3"/>
        <v>ZERO SCORE-DATA MISSING?</v>
      </c>
    </row>
    <row r="29" spans="1:13" ht="14.1" customHeight="1" x14ac:dyDescent="0.25">
      <c r="A29" s="28"/>
      <c r="B29" s="13">
        <f>B27</f>
        <v>0</v>
      </c>
      <c r="C29" s="1">
        <f>C27</f>
        <v>0</v>
      </c>
      <c r="D29" s="4" t="e">
        <f>E2</f>
        <v>#REF!</v>
      </c>
      <c r="E29" s="4" t="e">
        <f>E5</f>
        <v>#REF!</v>
      </c>
      <c r="F29" s="3">
        <f>'Tournament Results Data'!AF26</f>
        <v>0</v>
      </c>
      <c r="G29" s="3">
        <f>'Tournament Results Data'!AJ26</f>
        <v>0</v>
      </c>
      <c r="H29" s="3"/>
      <c r="I29" s="48" t="e">
        <f t="shared" si="0"/>
        <v>#REF!</v>
      </c>
      <c r="J29" s="48" t="str">
        <f t="shared" si="1"/>
        <v>Yes</v>
      </c>
      <c r="K29" s="48" t="str">
        <f t="shared" si="2"/>
        <v>Yes</v>
      </c>
      <c r="L29" s="1" t="str">
        <f t="shared" si="3"/>
        <v>ZERO SCORE-DATA MISSING?</v>
      </c>
    </row>
    <row r="30" spans="1:13" ht="14.1" customHeight="1" x14ac:dyDescent="0.25">
      <c r="A30" s="28"/>
      <c r="B30" s="13">
        <f t="shared" si="4"/>
        <v>0</v>
      </c>
      <c r="C30" s="1">
        <f t="shared" si="5"/>
        <v>0</v>
      </c>
      <c r="D30" s="18" t="e">
        <f>E2</f>
        <v>#REF!</v>
      </c>
      <c r="E30" s="18" t="e">
        <f>E5</f>
        <v>#REF!</v>
      </c>
      <c r="F30" s="2">
        <f>'Tournament Results Data'!AF27</f>
        <v>0</v>
      </c>
      <c r="G30" s="2">
        <f>'Tournament Results Data'!AJ27</f>
        <v>0</v>
      </c>
      <c r="H30" s="2"/>
      <c r="I30" s="48" t="e">
        <f t="shared" si="0"/>
        <v>#REF!</v>
      </c>
      <c r="J30" s="48" t="str">
        <f t="shared" si="1"/>
        <v>Yes</v>
      </c>
      <c r="K30" s="48" t="str">
        <f t="shared" si="2"/>
        <v>Yes</v>
      </c>
      <c r="L30" s="1" t="str">
        <f t="shared" si="3"/>
        <v>ZERO SCORE-DATA MISSING?</v>
      </c>
    </row>
    <row r="31" spans="1:13" ht="14.1" customHeight="1" x14ac:dyDescent="0.25">
      <c r="A31" s="28"/>
      <c r="B31" s="13">
        <f>$B$2</f>
        <v>0</v>
      </c>
      <c r="C31" s="1">
        <f>$C$2</f>
        <v>0</v>
      </c>
      <c r="D31" s="24" t="e">
        <f>'Tournament Results Data'!#REF!</f>
        <v>#REF!</v>
      </c>
      <c r="E31" s="24" t="e">
        <f>'Tournament Results Data'!#REF!</f>
        <v>#REF!</v>
      </c>
      <c r="F31" s="15">
        <f>'Tournament Results Data'!$AF$28</f>
        <v>0</v>
      </c>
      <c r="G31" s="15">
        <f>'Tournament Results Data'!$AJ$28</f>
        <v>0</v>
      </c>
      <c r="H31" s="15"/>
      <c r="I31" s="48" t="e">
        <f t="shared" si="0"/>
        <v>#REF!</v>
      </c>
      <c r="J31" s="48" t="str">
        <f t="shared" si="1"/>
        <v>Yes</v>
      </c>
      <c r="K31" s="48" t="str">
        <f t="shared" si="2"/>
        <v>Yes</v>
      </c>
      <c r="L31" s="23" t="str">
        <f t="shared" si="3"/>
        <v>ZERO SCORE-DATA MISSING?</v>
      </c>
    </row>
    <row r="32" spans="1:13" x14ac:dyDescent="0.25">
      <c r="A32" s="28"/>
      <c r="B32" s="13">
        <f>B30</f>
        <v>0</v>
      </c>
      <c r="C32" s="1">
        <f>C30</f>
        <v>0</v>
      </c>
      <c r="D32" s="4" t="e">
        <f>'Tournament Results Data'!#REF!</f>
        <v>#REF!</v>
      </c>
      <c r="E32" s="4" t="e">
        <f>'Tournament Results Data'!#REF!</f>
        <v>#REF!</v>
      </c>
      <c r="F32" s="3">
        <f>'Tournament Results Data'!D42</f>
        <v>0</v>
      </c>
      <c r="G32" s="3">
        <f>'Tournament Results Data'!H42</f>
        <v>0</v>
      </c>
      <c r="H32" s="3"/>
      <c r="I32" s="48" t="e">
        <f t="shared" si="0"/>
        <v>#REF!</v>
      </c>
      <c r="J32" s="48" t="str">
        <f t="shared" si="1"/>
        <v>Yes</v>
      </c>
      <c r="K32" s="48" t="str">
        <f t="shared" si="2"/>
        <v>Yes</v>
      </c>
      <c r="L32" s="1" t="str">
        <f t="shared" si="3"/>
        <v>ZERO SCORE-DATA MISSING?</v>
      </c>
      <c r="M32" s="1" t="str">
        <f>'Tournament Results Data'!$B$31</f>
        <v>Pool A</v>
      </c>
    </row>
    <row r="33" spans="1:15" x14ac:dyDescent="0.25">
      <c r="A33" s="28"/>
      <c r="B33" s="13">
        <f t="shared" si="4"/>
        <v>0</v>
      </c>
      <c r="C33" s="1">
        <f t="shared" si="5"/>
        <v>0</v>
      </c>
      <c r="D33" s="4" t="e">
        <f>'Tournament Results Data'!#REF!</f>
        <v>#REF!</v>
      </c>
      <c r="E33" s="4" t="e">
        <f>'Tournament Results Data'!#REF!</f>
        <v>#REF!</v>
      </c>
      <c r="F33" s="3">
        <f>'Tournament Results Data'!D43</f>
        <v>0</v>
      </c>
      <c r="G33" s="3">
        <f>'Tournament Results Data'!H43</f>
        <v>0</v>
      </c>
      <c r="H33" s="3"/>
      <c r="I33" s="48" t="e">
        <f t="shared" si="0"/>
        <v>#REF!</v>
      </c>
      <c r="J33" s="48" t="str">
        <f t="shared" si="1"/>
        <v>Yes</v>
      </c>
      <c r="K33" s="48" t="str">
        <f t="shared" si="2"/>
        <v>Yes</v>
      </c>
      <c r="L33" s="1" t="str">
        <f t="shared" si="3"/>
        <v>ZERO SCORE-DATA MISSING?</v>
      </c>
    </row>
    <row r="34" spans="1:15" x14ac:dyDescent="0.25">
      <c r="A34" s="28"/>
      <c r="B34" s="13">
        <f t="shared" si="4"/>
        <v>0</v>
      </c>
      <c r="C34" s="1">
        <f t="shared" si="5"/>
        <v>0</v>
      </c>
      <c r="D34" s="4" t="e">
        <f>'Tournament Results Data'!#REF!</f>
        <v>#REF!</v>
      </c>
      <c r="E34" s="4" t="e">
        <f>'Tournament Results Data'!#REF!</f>
        <v>#REF!</v>
      </c>
      <c r="F34" s="3">
        <f>'Tournament Results Data'!D44</f>
        <v>0</v>
      </c>
      <c r="G34" s="3">
        <f>'Tournament Results Data'!H44</f>
        <v>0</v>
      </c>
      <c r="H34" s="3"/>
      <c r="I34" s="48" t="e">
        <f t="shared" si="0"/>
        <v>#REF!</v>
      </c>
      <c r="J34" s="48" t="str">
        <f t="shared" si="1"/>
        <v>Yes</v>
      </c>
      <c r="K34" s="48" t="str">
        <f t="shared" si="2"/>
        <v>Yes</v>
      </c>
      <c r="L34" s="1" t="str">
        <f t="shared" si="3"/>
        <v>ZERO SCORE-DATA MISSING?</v>
      </c>
      <c r="M34" t="s">
        <v>60</v>
      </c>
      <c r="N34" s="4" t="e">
        <f>'Tournament Results Data'!#REF!</f>
        <v>#REF!</v>
      </c>
      <c r="O34">
        <f>'Tournament Results Data'!B34</f>
        <v>0</v>
      </c>
    </row>
    <row r="35" spans="1:15" x14ac:dyDescent="0.25">
      <c r="A35" s="28"/>
      <c r="B35" s="13">
        <f t="shared" si="4"/>
        <v>0</v>
      </c>
      <c r="C35" s="1">
        <f t="shared" si="5"/>
        <v>0</v>
      </c>
      <c r="D35" s="4" t="e">
        <f>'Tournament Results Data'!#REF!</f>
        <v>#REF!</v>
      </c>
      <c r="E35" s="4" t="e">
        <f>'Tournament Results Data'!#REF!</f>
        <v>#REF!</v>
      </c>
      <c r="F35" s="3">
        <f>'Tournament Results Data'!K42</f>
        <v>0</v>
      </c>
      <c r="G35" s="3">
        <f>'Tournament Results Data'!O42</f>
        <v>0</v>
      </c>
      <c r="H35" s="3"/>
      <c r="I35" s="48" t="e">
        <f t="shared" si="0"/>
        <v>#REF!</v>
      </c>
      <c r="J35" s="48" t="str">
        <f t="shared" si="1"/>
        <v>Yes</v>
      </c>
      <c r="K35" s="48" t="str">
        <f t="shared" si="2"/>
        <v>Yes</v>
      </c>
      <c r="L35" s="1" t="str">
        <f t="shared" si="3"/>
        <v>ZERO SCORE-DATA MISSING?</v>
      </c>
      <c r="M35" t="s">
        <v>61</v>
      </c>
      <c r="N35" s="4" t="e">
        <f>'Tournament Results Data'!#REF!</f>
        <v>#REF!</v>
      </c>
      <c r="O35">
        <f>'Tournament Results Data'!B35</f>
        <v>0</v>
      </c>
    </row>
    <row r="36" spans="1:15" x14ac:dyDescent="0.25">
      <c r="A36" s="28"/>
      <c r="B36" s="13">
        <f t="shared" si="4"/>
        <v>0</v>
      </c>
      <c r="C36" s="1">
        <f t="shared" si="5"/>
        <v>0</v>
      </c>
      <c r="D36" s="4" t="e">
        <f>'Tournament Results Data'!#REF!</f>
        <v>#REF!</v>
      </c>
      <c r="E36" s="4" t="e">
        <f>'Tournament Results Data'!#REF!</f>
        <v>#REF!</v>
      </c>
      <c r="F36" s="3">
        <f>'Tournament Results Data'!K43</f>
        <v>0</v>
      </c>
      <c r="G36" s="3">
        <f>'Tournament Results Data'!O43</f>
        <v>0</v>
      </c>
      <c r="H36" s="3"/>
      <c r="I36" s="48" t="e">
        <f t="shared" si="0"/>
        <v>#REF!</v>
      </c>
      <c r="J36" s="48" t="str">
        <f t="shared" si="1"/>
        <v>Yes</v>
      </c>
      <c r="K36" s="48" t="str">
        <f t="shared" si="2"/>
        <v>Yes</v>
      </c>
      <c r="L36" s="1" t="str">
        <f t="shared" si="3"/>
        <v>ZERO SCORE-DATA MISSING?</v>
      </c>
      <c r="M36" t="s">
        <v>62</v>
      </c>
      <c r="N36" s="4" t="e">
        <f>'Tournament Results Data'!#REF!</f>
        <v>#REF!</v>
      </c>
      <c r="O36">
        <f>'Tournament Results Data'!B36</f>
        <v>0</v>
      </c>
    </row>
    <row r="37" spans="1:15" x14ac:dyDescent="0.25">
      <c r="A37" s="28"/>
      <c r="B37" s="13">
        <f t="shared" si="4"/>
        <v>0</v>
      </c>
      <c r="C37" s="1">
        <f t="shared" si="5"/>
        <v>0</v>
      </c>
      <c r="D37" s="4" t="e">
        <f>'Tournament Results Data'!#REF!</f>
        <v>#REF!</v>
      </c>
      <c r="E37" s="4" t="e">
        <f>'Tournament Results Data'!#REF!</f>
        <v>#REF!</v>
      </c>
      <c r="F37" s="3">
        <f>'Tournament Results Data'!K44</f>
        <v>0</v>
      </c>
      <c r="G37" s="3">
        <f>'Tournament Results Data'!O44</f>
        <v>0</v>
      </c>
      <c r="H37" s="3"/>
      <c r="I37" s="48" t="e">
        <f t="shared" si="0"/>
        <v>#REF!</v>
      </c>
      <c r="J37" s="48" t="str">
        <f t="shared" si="1"/>
        <v>Yes</v>
      </c>
      <c r="K37" s="48" t="str">
        <f t="shared" si="2"/>
        <v>Yes</v>
      </c>
      <c r="L37" s="1" t="str">
        <f t="shared" si="3"/>
        <v>ZERO SCORE-DATA MISSING?</v>
      </c>
      <c r="M37" t="s">
        <v>63</v>
      </c>
      <c r="N37" s="4" t="e">
        <f>'Tournament Results Data'!#REF!</f>
        <v>#REF!</v>
      </c>
      <c r="O37">
        <f>'Tournament Results Data'!B37</f>
        <v>0</v>
      </c>
    </row>
    <row r="38" spans="1:15" x14ac:dyDescent="0.25">
      <c r="A38" s="28"/>
      <c r="B38" s="13">
        <f t="shared" si="4"/>
        <v>0</v>
      </c>
      <c r="C38" s="1">
        <f t="shared" si="5"/>
        <v>0</v>
      </c>
      <c r="D38" s="4" t="e">
        <f>'Tournament Results Data'!#REF!</f>
        <v>#REF!</v>
      </c>
      <c r="E38" s="4" t="e">
        <f>'Tournament Results Data'!#REF!</f>
        <v>#REF!</v>
      </c>
      <c r="F38" s="3">
        <f>'Tournament Results Data'!R42</f>
        <v>0</v>
      </c>
      <c r="G38" s="3">
        <f>'Tournament Results Data'!V42</f>
        <v>0</v>
      </c>
      <c r="H38" s="3"/>
      <c r="I38" s="48" t="e">
        <f t="shared" si="0"/>
        <v>#REF!</v>
      </c>
      <c r="J38" s="48" t="str">
        <f t="shared" si="1"/>
        <v>Yes</v>
      </c>
      <c r="K38" s="48" t="str">
        <f t="shared" si="2"/>
        <v>Yes</v>
      </c>
      <c r="L38" s="1" t="str">
        <f t="shared" si="3"/>
        <v>ZERO SCORE-DATA MISSING?</v>
      </c>
      <c r="N38" s="4"/>
    </row>
    <row r="39" spans="1:15" x14ac:dyDescent="0.25">
      <c r="A39" s="28"/>
      <c r="B39" s="13">
        <f t="shared" si="4"/>
        <v>0</v>
      </c>
      <c r="C39" s="1">
        <f t="shared" si="5"/>
        <v>0</v>
      </c>
      <c r="D39" s="4" t="e">
        <f>'Tournament Results Data'!#REF!</f>
        <v>#REF!</v>
      </c>
      <c r="E39" s="4" t="e">
        <f>'Tournament Results Data'!#REF!</f>
        <v>#REF!</v>
      </c>
      <c r="F39" s="3">
        <f>'Tournament Results Data'!R43</f>
        <v>0</v>
      </c>
      <c r="G39" s="3">
        <f>'Tournament Results Data'!V43</f>
        <v>0</v>
      </c>
      <c r="H39" s="3"/>
      <c r="I39" s="48" t="e">
        <f t="shared" si="0"/>
        <v>#REF!</v>
      </c>
      <c r="J39" s="48" t="str">
        <f t="shared" si="1"/>
        <v>Yes</v>
      </c>
      <c r="K39" s="48" t="str">
        <f t="shared" si="2"/>
        <v>Yes</v>
      </c>
      <c r="L39" s="1" t="str">
        <f t="shared" si="3"/>
        <v>ZERO SCORE-DATA MISSING?</v>
      </c>
    </row>
    <row r="40" spans="1:15" x14ac:dyDescent="0.25">
      <c r="A40" s="28"/>
      <c r="B40" s="13">
        <f t="shared" si="4"/>
        <v>0</v>
      </c>
      <c r="C40" s="1">
        <f t="shared" si="5"/>
        <v>0</v>
      </c>
      <c r="D40" s="4" t="e">
        <f>'Tournament Results Data'!#REF!</f>
        <v>#REF!</v>
      </c>
      <c r="E40" s="4" t="e">
        <f>'Tournament Results Data'!#REF!</f>
        <v>#REF!</v>
      </c>
      <c r="F40" s="3">
        <f>'Tournament Results Data'!R44</f>
        <v>0</v>
      </c>
      <c r="G40" s="3">
        <f>'Tournament Results Data'!V44</f>
        <v>0</v>
      </c>
      <c r="H40" s="3"/>
      <c r="I40" s="48" t="e">
        <f t="shared" si="0"/>
        <v>#REF!</v>
      </c>
      <c r="J40" s="48" t="str">
        <f t="shared" si="1"/>
        <v>Yes</v>
      </c>
      <c r="K40" s="48" t="str">
        <f t="shared" si="2"/>
        <v>Yes</v>
      </c>
      <c r="L40" s="1" t="str">
        <f t="shared" si="3"/>
        <v>ZERO SCORE-DATA MISSING?</v>
      </c>
    </row>
    <row r="41" spans="1:15" x14ac:dyDescent="0.25">
      <c r="A41" s="28"/>
      <c r="B41" s="13">
        <f t="shared" si="4"/>
        <v>0</v>
      </c>
      <c r="C41" s="1">
        <f t="shared" si="5"/>
        <v>0</v>
      </c>
      <c r="D41" s="4" t="e">
        <f>'Tournament Results Data'!#REF!</f>
        <v>#REF!</v>
      </c>
      <c r="E41" s="4" t="e">
        <f>'Tournament Results Data'!#REF!</f>
        <v>#REF!</v>
      </c>
      <c r="F41" s="3">
        <f>'Tournament Results Data'!Y42</f>
        <v>0</v>
      </c>
      <c r="G41" s="3">
        <f>'Tournament Results Data'!AC42</f>
        <v>0</v>
      </c>
      <c r="H41" s="3"/>
      <c r="I41" s="48" t="e">
        <f t="shared" si="0"/>
        <v>#REF!</v>
      </c>
      <c r="J41" s="48" t="str">
        <f t="shared" si="1"/>
        <v>Yes</v>
      </c>
      <c r="K41" s="48" t="str">
        <f t="shared" si="2"/>
        <v>Yes</v>
      </c>
      <c r="L41" s="1" t="str">
        <f t="shared" si="3"/>
        <v>ZERO SCORE-DATA MISSING?</v>
      </c>
    </row>
    <row r="42" spans="1:15" x14ac:dyDescent="0.25">
      <c r="A42" s="28"/>
      <c r="B42" s="13">
        <f t="shared" si="4"/>
        <v>0</v>
      </c>
      <c r="C42" s="1">
        <f t="shared" si="5"/>
        <v>0</v>
      </c>
      <c r="D42" s="4" t="e">
        <f>'Tournament Results Data'!#REF!</f>
        <v>#REF!</v>
      </c>
      <c r="E42" s="4" t="e">
        <f>'Tournament Results Data'!#REF!</f>
        <v>#REF!</v>
      </c>
      <c r="F42" s="3">
        <f>'Tournament Results Data'!Y43</f>
        <v>0</v>
      </c>
      <c r="G42" s="3">
        <f>'Tournament Results Data'!AC43</f>
        <v>0</v>
      </c>
      <c r="H42" s="3"/>
      <c r="I42" s="48" t="e">
        <f t="shared" si="0"/>
        <v>#REF!</v>
      </c>
      <c r="J42" s="48" t="str">
        <f t="shared" si="1"/>
        <v>Yes</v>
      </c>
      <c r="K42" s="48" t="str">
        <f t="shared" si="2"/>
        <v>Yes</v>
      </c>
      <c r="L42" s="1" t="str">
        <f t="shared" si="3"/>
        <v>ZERO SCORE-DATA MISSING?</v>
      </c>
    </row>
    <row r="43" spans="1:15" x14ac:dyDescent="0.25">
      <c r="A43" s="28"/>
      <c r="B43" s="13">
        <f t="shared" si="4"/>
        <v>0</v>
      </c>
      <c r="C43" s="1">
        <f t="shared" si="5"/>
        <v>0</v>
      </c>
      <c r="D43" s="4" t="e">
        <f>'Tournament Results Data'!#REF!</f>
        <v>#REF!</v>
      </c>
      <c r="E43" s="4" t="e">
        <f>'Tournament Results Data'!#REF!</f>
        <v>#REF!</v>
      </c>
      <c r="F43" s="3">
        <f>'Tournament Results Data'!Y44</f>
        <v>0</v>
      </c>
      <c r="G43" s="3">
        <f>'Tournament Results Data'!AC44</f>
        <v>0</v>
      </c>
      <c r="H43" s="3"/>
      <c r="I43" s="48" t="e">
        <f t="shared" si="0"/>
        <v>#REF!</v>
      </c>
      <c r="J43" s="48" t="str">
        <f t="shared" si="1"/>
        <v>Yes</v>
      </c>
      <c r="K43" s="48" t="str">
        <f t="shared" si="2"/>
        <v>Yes</v>
      </c>
      <c r="L43" s="1" t="str">
        <f t="shared" si="3"/>
        <v>ZERO SCORE-DATA MISSING?</v>
      </c>
    </row>
    <row r="44" spans="1:15" x14ac:dyDescent="0.25">
      <c r="A44" s="28"/>
      <c r="B44" s="13">
        <f t="shared" si="4"/>
        <v>0</v>
      </c>
      <c r="C44" s="1">
        <f t="shared" si="5"/>
        <v>0</v>
      </c>
      <c r="D44" s="4" t="e">
        <f>'Tournament Results Data'!#REF!</f>
        <v>#REF!</v>
      </c>
      <c r="E44" s="4" t="e">
        <f>'Tournament Results Data'!#REF!</f>
        <v>#REF!</v>
      </c>
      <c r="F44" s="3">
        <f>'Tournament Results Data'!AF42</f>
        <v>0</v>
      </c>
      <c r="G44" s="3">
        <f>'Tournament Results Data'!AJ42</f>
        <v>0</v>
      </c>
      <c r="H44" s="3"/>
      <c r="I44" s="48" t="e">
        <f t="shared" si="0"/>
        <v>#REF!</v>
      </c>
      <c r="J44" s="48" t="str">
        <f t="shared" si="1"/>
        <v>Yes</v>
      </c>
      <c r="K44" s="48" t="str">
        <f t="shared" si="2"/>
        <v>Yes</v>
      </c>
      <c r="L44" s="1" t="str">
        <f t="shared" si="3"/>
        <v>ZERO SCORE-DATA MISSING?</v>
      </c>
    </row>
    <row r="45" spans="1:15" x14ac:dyDescent="0.25">
      <c r="A45" s="28"/>
      <c r="B45" s="13">
        <f t="shared" si="4"/>
        <v>0</v>
      </c>
      <c r="C45" s="1">
        <f t="shared" si="5"/>
        <v>0</v>
      </c>
      <c r="D45" s="4" t="e">
        <f>'Tournament Results Data'!#REF!</f>
        <v>#REF!</v>
      </c>
      <c r="E45" s="4" t="e">
        <f>'Tournament Results Data'!#REF!</f>
        <v>#REF!</v>
      </c>
      <c r="F45" s="3">
        <f>'Tournament Results Data'!AF43</f>
        <v>0</v>
      </c>
      <c r="G45" s="3">
        <f>'Tournament Results Data'!AJ43</f>
        <v>0</v>
      </c>
      <c r="H45" s="3"/>
      <c r="I45" s="48" t="e">
        <f t="shared" si="0"/>
        <v>#REF!</v>
      </c>
      <c r="J45" s="48" t="str">
        <f t="shared" si="1"/>
        <v>Yes</v>
      </c>
      <c r="K45" s="48" t="str">
        <f t="shared" si="2"/>
        <v>Yes</v>
      </c>
      <c r="L45" s="1" t="str">
        <f t="shared" si="3"/>
        <v>ZERO SCORE-DATA MISSING?</v>
      </c>
    </row>
    <row r="46" spans="1:15" x14ac:dyDescent="0.25">
      <c r="A46" s="28"/>
      <c r="B46" s="13">
        <f t="shared" si="4"/>
        <v>0</v>
      </c>
      <c r="C46" s="1">
        <f t="shared" si="5"/>
        <v>0</v>
      </c>
      <c r="D46" s="4" t="e">
        <f>'Tournament Results Data'!#REF!</f>
        <v>#REF!</v>
      </c>
      <c r="E46" s="4" t="e">
        <f>'Tournament Results Data'!#REF!</f>
        <v>#REF!</v>
      </c>
      <c r="F46" s="3">
        <f>'Tournament Results Data'!AF44</f>
        <v>0</v>
      </c>
      <c r="G46" s="3">
        <f>'Tournament Results Data'!AJ44</f>
        <v>0</v>
      </c>
      <c r="H46" s="3"/>
      <c r="I46" s="48" t="e">
        <f t="shared" si="0"/>
        <v>#REF!</v>
      </c>
      <c r="J46" s="48" t="str">
        <f t="shared" si="1"/>
        <v>Yes</v>
      </c>
      <c r="K46" s="48" t="str">
        <f t="shared" si="2"/>
        <v>Yes</v>
      </c>
      <c r="L46" s="1" t="str">
        <f t="shared" si="3"/>
        <v>ZERO SCORE-DATA MISSING?</v>
      </c>
    </row>
    <row r="47" spans="1:15" x14ac:dyDescent="0.25">
      <c r="A47" s="28"/>
      <c r="B47" s="13">
        <f t="shared" si="4"/>
        <v>0</v>
      </c>
      <c r="C47" s="1">
        <f t="shared" si="5"/>
        <v>0</v>
      </c>
      <c r="D47" s="4" t="e">
        <f>'Tournament Results Data'!#REF!</f>
        <v>#REF!</v>
      </c>
      <c r="E47" s="4" t="e">
        <f>'Tournament Results Data'!#REF!</f>
        <v>#REF!</v>
      </c>
      <c r="F47" s="3">
        <f>'Tournament Results Data'!AM42</f>
        <v>0</v>
      </c>
      <c r="G47" s="3">
        <f>'Tournament Results Data'!AQ42</f>
        <v>0</v>
      </c>
      <c r="H47" s="3"/>
      <c r="I47" s="48" t="e">
        <f t="shared" si="0"/>
        <v>#REF!</v>
      </c>
      <c r="J47" s="48" t="str">
        <f t="shared" si="1"/>
        <v>Yes</v>
      </c>
      <c r="K47" s="48" t="str">
        <f t="shared" si="2"/>
        <v>Yes</v>
      </c>
      <c r="L47" s="1" t="str">
        <f t="shared" si="3"/>
        <v>ZERO SCORE-DATA MISSING?</v>
      </c>
    </row>
    <row r="48" spans="1:15" x14ac:dyDescent="0.25">
      <c r="A48" s="28"/>
      <c r="B48" s="13">
        <f t="shared" si="4"/>
        <v>0</v>
      </c>
      <c r="C48" s="1">
        <f t="shared" si="5"/>
        <v>0</v>
      </c>
      <c r="D48" s="4" t="e">
        <f>'Tournament Results Data'!#REF!</f>
        <v>#REF!</v>
      </c>
      <c r="E48" s="4" t="e">
        <f>'Tournament Results Data'!#REF!</f>
        <v>#REF!</v>
      </c>
      <c r="F48" s="3">
        <f>'Tournament Results Data'!AM43</f>
        <v>0</v>
      </c>
      <c r="G48" s="3">
        <f>'Tournament Results Data'!AQ43</f>
        <v>0</v>
      </c>
      <c r="H48" s="3"/>
      <c r="I48" s="48" t="e">
        <f t="shared" si="0"/>
        <v>#REF!</v>
      </c>
      <c r="J48" s="48" t="str">
        <f t="shared" si="1"/>
        <v>Yes</v>
      </c>
      <c r="K48" s="48" t="str">
        <f t="shared" si="2"/>
        <v>Yes</v>
      </c>
      <c r="L48" s="1" t="str">
        <f t="shared" si="3"/>
        <v>ZERO SCORE-DATA MISSING?</v>
      </c>
    </row>
    <row r="49" spans="1:15" x14ac:dyDescent="0.25">
      <c r="A49" s="28"/>
      <c r="B49" s="13">
        <f t="shared" si="4"/>
        <v>0</v>
      </c>
      <c r="C49" s="1">
        <f t="shared" si="5"/>
        <v>0</v>
      </c>
      <c r="D49" s="24" t="e">
        <f>'Tournament Results Data'!#REF!</f>
        <v>#REF!</v>
      </c>
      <c r="E49" s="24" t="e">
        <f>'Tournament Results Data'!#REF!</f>
        <v>#REF!</v>
      </c>
      <c r="F49" s="15">
        <f>'Tournament Results Data'!AM44</f>
        <v>0</v>
      </c>
      <c r="G49" s="15">
        <f>'Tournament Results Data'!AQ44</f>
        <v>0</v>
      </c>
      <c r="H49" s="2"/>
      <c r="I49" s="48" t="e">
        <f t="shared" si="0"/>
        <v>#REF!</v>
      </c>
      <c r="J49" s="48" t="str">
        <f t="shared" si="1"/>
        <v>Yes</v>
      </c>
      <c r="K49" s="48" t="str">
        <f t="shared" si="2"/>
        <v>Yes</v>
      </c>
      <c r="L49" s="1" t="str">
        <f t="shared" si="3"/>
        <v>ZERO SCORE-DATA MISSING?</v>
      </c>
    </row>
    <row r="50" spans="1:15" x14ac:dyDescent="0.25">
      <c r="A50" s="28"/>
      <c r="B50" s="13">
        <f>B49</f>
        <v>0</v>
      </c>
      <c r="C50" s="1">
        <f>C49</f>
        <v>0</v>
      </c>
      <c r="D50" s="4" t="e">
        <f>'Tournament Results Data'!#REF!</f>
        <v>#REF!</v>
      </c>
      <c r="E50" s="4" t="e">
        <f>'Tournament Results Data'!#REF!</f>
        <v>#REF!</v>
      </c>
      <c r="F50" s="3">
        <f>'Tournament Results Data'!D57</f>
        <v>0</v>
      </c>
      <c r="G50" s="3">
        <f>'Tournament Results Data'!H57</f>
        <v>0</v>
      </c>
      <c r="H50" s="3"/>
      <c r="I50" s="48" t="e">
        <f t="shared" si="0"/>
        <v>#REF!</v>
      </c>
      <c r="J50" s="48" t="str">
        <f t="shared" si="1"/>
        <v>Yes</v>
      </c>
      <c r="K50" s="48" t="str">
        <f t="shared" si="2"/>
        <v>Yes</v>
      </c>
      <c r="L50" s="1" t="str">
        <f t="shared" si="3"/>
        <v>ZERO SCORE-DATA MISSING?</v>
      </c>
      <c r="M50" s="1" t="str">
        <f>'Tournament Results Data'!$B$47</f>
        <v>Pool A</v>
      </c>
    </row>
    <row r="51" spans="1:15" x14ac:dyDescent="0.25">
      <c r="A51" s="28"/>
      <c r="B51" s="13">
        <f t="shared" si="4"/>
        <v>0</v>
      </c>
      <c r="C51" s="1">
        <f t="shared" si="5"/>
        <v>0</v>
      </c>
      <c r="D51" s="4" t="e">
        <f>'Tournament Results Data'!#REF!</f>
        <v>#REF!</v>
      </c>
      <c r="E51" s="4" t="e">
        <f>'Tournament Results Data'!#REF!</f>
        <v>#REF!</v>
      </c>
      <c r="F51" s="3">
        <f>'Tournament Results Data'!D58</f>
        <v>0</v>
      </c>
      <c r="G51" s="3">
        <f>'Tournament Results Data'!H58</f>
        <v>0</v>
      </c>
      <c r="H51" s="3"/>
      <c r="I51" s="48" t="e">
        <f t="shared" si="0"/>
        <v>#REF!</v>
      </c>
      <c r="J51" s="48" t="str">
        <f t="shared" si="1"/>
        <v>Yes</v>
      </c>
      <c r="K51" s="48" t="str">
        <f t="shared" si="2"/>
        <v>Yes</v>
      </c>
      <c r="L51" s="1" t="str">
        <f t="shared" si="3"/>
        <v>ZERO SCORE-DATA MISSING?</v>
      </c>
    </row>
    <row r="52" spans="1:15" x14ac:dyDescent="0.25">
      <c r="A52" s="28"/>
      <c r="B52" s="13">
        <f t="shared" si="4"/>
        <v>0</v>
      </c>
      <c r="C52" s="1">
        <f t="shared" si="5"/>
        <v>0</v>
      </c>
      <c r="D52" s="4" t="e">
        <f>'Tournament Results Data'!#REF!</f>
        <v>#REF!</v>
      </c>
      <c r="E52" s="4" t="e">
        <f>'Tournament Results Data'!#REF!</f>
        <v>#REF!</v>
      </c>
      <c r="F52" s="3">
        <f>'Tournament Results Data'!D59</f>
        <v>0</v>
      </c>
      <c r="G52" s="3">
        <f>'Tournament Results Data'!H59</f>
        <v>0</v>
      </c>
      <c r="H52" s="3"/>
      <c r="I52" s="48" t="e">
        <f t="shared" si="0"/>
        <v>#REF!</v>
      </c>
      <c r="J52" s="48" t="str">
        <f t="shared" si="1"/>
        <v>Yes</v>
      </c>
      <c r="K52" s="48" t="str">
        <f t="shared" si="2"/>
        <v>Yes</v>
      </c>
      <c r="L52" s="1" t="str">
        <f t="shared" si="3"/>
        <v>ZERO SCORE-DATA MISSING?</v>
      </c>
      <c r="M52" t="s">
        <v>60</v>
      </c>
      <c r="N52" s="4" t="e">
        <f>'Tournament Results Data'!#REF!</f>
        <v>#REF!</v>
      </c>
      <c r="O52">
        <f>'Tournament Results Data'!B50</f>
        <v>0</v>
      </c>
    </row>
    <row r="53" spans="1:15" x14ac:dyDescent="0.25">
      <c r="A53" s="28"/>
      <c r="B53" s="13">
        <f t="shared" si="4"/>
        <v>0</v>
      </c>
      <c r="C53" s="1">
        <f t="shared" si="5"/>
        <v>0</v>
      </c>
      <c r="D53" s="4" t="e">
        <f>'Tournament Results Data'!#REF!</f>
        <v>#REF!</v>
      </c>
      <c r="E53" s="4" t="e">
        <f>'Tournament Results Data'!#REF!</f>
        <v>#REF!</v>
      </c>
      <c r="F53" s="3">
        <f>'Tournament Results Data'!K57</f>
        <v>0</v>
      </c>
      <c r="G53" s="3">
        <f>'Tournament Results Data'!O57</f>
        <v>0</v>
      </c>
      <c r="H53" s="3"/>
      <c r="I53" s="48" t="e">
        <f t="shared" si="0"/>
        <v>#REF!</v>
      </c>
      <c r="J53" s="48" t="str">
        <f t="shared" si="1"/>
        <v>Yes</v>
      </c>
      <c r="K53" s="48" t="str">
        <f t="shared" si="2"/>
        <v>Yes</v>
      </c>
      <c r="L53" s="1" t="str">
        <f t="shared" si="3"/>
        <v>ZERO SCORE-DATA MISSING?</v>
      </c>
      <c r="M53" t="s">
        <v>61</v>
      </c>
      <c r="N53" s="4" t="e">
        <f>'Tournament Results Data'!#REF!</f>
        <v>#REF!</v>
      </c>
      <c r="O53">
        <f>'Tournament Results Data'!B51</f>
        <v>0</v>
      </c>
    </row>
    <row r="54" spans="1:15" x14ac:dyDescent="0.25">
      <c r="A54" s="28"/>
      <c r="B54" s="13">
        <f t="shared" si="4"/>
        <v>0</v>
      </c>
      <c r="C54" s="1">
        <f t="shared" si="5"/>
        <v>0</v>
      </c>
      <c r="D54" s="4" t="e">
        <f>'Tournament Results Data'!#REF!</f>
        <v>#REF!</v>
      </c>
      <c r="E54" s="4" t="e">
        <f>E53</f>
        <v>#REF!</v>
      </c>
      <c r="F54" s="3">
        <f>'Tournament Results Data'!K58</f>
        <v>0</v>
      </c>
      <c r="G54" s="3">
        <f>'Tournament Results Data'!O58</f>
        <v>0</v>
      </c>
      <c r="H54" s="3"/>
      <c r="I54" s="48" t="e">
        <f t="shared" si="0"/>
        <v>#REF!</v>
      </c>
      <c r="J54" s="48" t="str">
        <f t="shared" si="1"/>
        <v>Yes</v>
      </c>
      <c r="K54" s="48" t="str">
        <f t="shared" si="2"/>
        <v>Yes</v>
      </c>
      <c r="L54" s="1" t="str">
        <f t="shared" si="3"/>
        <v>ZERO SCORE-DATA MISSING?</v>
      </c>
      <c r="M54" t="s">
        <v>62</v>
      </c>
      <c r="N54" s="4" t="e">
        <f>'Tournament Results Data'!#REF!</f>
        <v>#REF!</v>
      </c>
      <c r="O54">
        <f>'Tournament Results Data'!B52</f>
        <v>0</v>
      </c>
    </row>
    <row r="55" spans="1:15" x14ac:dyDescent="0.25">
      <c r="A55" s="28"/>
      <c r="B55" s="13">
        <f t="shared" si="4"/>
        <v>0</v>
      </c>
      <c r="C55" s="1">
        <f t="shared" si="5"/>
        <v>0</v>
      </c>
      <c r="D55" s="4" t="e">
        <f>'Tournament Results Data'!#REF!</f>
        <v>#REF!</v>
      </c>
      <c r="E55" s="4" t="e">
        <f>E54</f>
        <v>#REF!</v>
      </c>
      <c r="F55" s="3">
        <f>'Tournament Results Data'!K59</f>
        <v>0</v>
      </c>
      <c r="G55" s="3">
        <f>'Tournament Results Data'!O59</f>
        <v>0</v>
      </c>
      <c r="H55" s="3"/>
      <c r="I55" s="48" t="e">
        <f t="shared" si="0"/>
        <v>#REF!</v>
      </c>
      <c r="J55" s="48" t="str">
        <f t="shared" si="1"/>
        <v>Yes</v>
      </c>
      <c r="K55" s="48" t="str">
        <f t="shared" si="2"/>
        <v>Yes</v>
      </c>
      <c r="L55" s="1" t="str">
        <f t="shared" si="3"/>
        <v>ZERO SCORE-DATA MISSING?</v>
      </c>
      <c r="N55" s="4"/>
    </row>
    <row r="56" spans="1:15" x14ac:dyDescent="0.25">
      <c r="A56" s="28"/>
      <c r="B56" s="13">
        <f t="shared" si="4"/>
        <v>0</v>
      </c>
      <c r="C56" s="1">
        <f t="shared" si="5"/>
        <v>0</v>
      </c>
      <c r="D56" s="4" t="e">
        <f>'Tournament Results Data'!#REF!</f>
        <v>#REF!</v>
      </c>
      <c r="E56" s="4" t="e">
        <f>E55</f>
        <v>#REF!</v>
      </c>
      <c r="F56" s="3">
        <f>'Tournament Results Data'!R57</f>
        <v>0</v>
      </c>
      <c r="G56" s="3">
        <f>'Tournament Results Data'!V57</f>
        <v>0</v>
      </c>
      <c r="H56" s="3"/>
      <c r="I56" s="48" t="e">
        <f t="shared" si="0"/>
        <v>#REF!</v>
      </c>
      <c r="J56" s="48" t="str">
        <f t="shared" si="1"/>
        <v>Yes</v>
      </c>
      <c r="K56" s="48" t="str">
        <f t="shared" si="2"/>
        <v>Yes</v>
      </c>
      <c r="L56" s="1" t="str">
        <f t="shared" si="3"/>
        <v>ZERO SCORE-DATA MISSING?</v>
      </c>
    </row>
    <row r="57" spans="1:15" x14ac:dyDescent="0.25">
      <c r="A57" s="28"/>
      <c r="B57" s="13">
        <f t="shared" si="4"/>
        <v>0</v>
      </c>
      <c r="C57" s="1">
        <f t="shared" si="5"/>
        <v>0</v>
      </c>
      <c r="D57" s="4" t="e">
        <f>'Tournament Results Data'!#REF!</f>
        <v>#REF!</v>
      </c>
      <c r="E57" s="4" t="e">
        <f>E56</f>
        <v>#REF!</v>
      </c>
      <c r="F57" s="3">
        <f>'Tournament Results Data'!R58</f>
        <v>0</v>
      </c>
      <c r="G57" s="3">
        <f>'Tournament Results Data'!V58</f>
        <v>0</v>
      </c>
      <c r="H57" s="3"/>
      <c r="I57" s="48" t="e">
        <f t="shared" si="0"/>
        <v>#REF!</v>
      </c>
      <c r="J57" s="48" t="str">
        <f t="shared" si="1"/>
        <v>Yes</v>
      </c>
      <c r="K57" s="48" t="str">
        <f t="shared" si="2"/>
        <v>Yes</v>
      </c>
      <c r="L57" s="1" t="str">
        <f t="shared" si="3"/>
        <v>ZERO SCORE-DATA MISSING?</v>
      </c>
    </row>
    <row r="58" spans="1:15" x14ac:dyDescent="0.25">
      <c r="A58" s="28"/>
      <c r="B58" s="13">
        <f t="shared" si="4"/>
        <v>0</v>
      </c>
      <c r="C58" s="1">
        <f t="shared" si="5"/>
        <v>0</v>
      </c>
      <c r="D58" s="4" t="e">
        <f>'Tournament Results Data'!#REF!</f>
        <v>#REF!</v>
      </c>
      <c r="E58" s="4" t="e">
        <f>E57</f>
        <v>#REF!</v>
      </c>
      <c r="F58" s="3">
        <f>'Tournament Results Data'!R59</f>
        <v>0</v>
      </c>
      <c r="G58" s="3">
        <f>'Tournament Results Data'!V59</f>
        <v>0</v>
      </c>
      <c r="H58" s="3"/>
      <c r="I58" s="48" t="e">
        <f t="shared" si="0"/>
        <v>#REF!</v>
      </c>
      <c r="J58" s="48" t="str">
        <f t="shared" si="1"/>
        <v>Yes</v>
      </c>
      <c r="K58" s="48" t="str">
        <f t="shared" si="2"/>
        <v>Yes</v>
      </c>
      <c r="L58" s="1" t="str">
        <f t="shared" si="3"/>
        <v>ZERO SCORE-DATA MISSING?</v>
      </c>
    </row>
    <row r="59" spans="1:15" x14ac:dyDescent="0.25">
      <c r="A59" s="28"/>
      <c r="B59" s="13">
        <f t="shared" si="4"/>
        <v>0</v>
      </c>
      <c r="C59" s="1">
        <f t="shared" si="5"/>
        <v>0</v>
      </c>
      <c r="D59" s="4" t="e">
        <f>'Tournament Results Data'!#REF!</f>
        <v>#REF!</v>
      </c>
      <c r="E59" s="48" t="e">
        <f>D55</f>
        <v>#REF!</v>
      </c>
      <c r="F59" s="3">
        <f>'Tournament Results Data'!Y57</f>
        <v>0</v>
      </c>
      <c r="G59" s="3">
        <f>'Tournament Results Data'!AC57</f>
        <v>0</v>
      </c>
      <c r="H59" s="3"/>
      <c r="I59" s="48" t="e">
        <f t="shared" si="0"/>
        <v>#REF!</v>
      </c>
      <c r="J59" s="48" t="str">
        <f t="shared" si="1"/>
        <v>Yes</v>
      </c>
      <c r="K59" s="48" t="str">
        <f t="shared" si="2"/>
        <v>Yes</v>
      </c>
      <c r="L59" s="1" t="str">
        <f t="shared" si="3"/>
        <v>ZERO SCORE-DATA MISSING?</v>
      </c>
    </row>
    <row r="60" spans="1:15" x14ac:dyDescent="0.25">
      <c r="A60" s="28"/>
      <c r="B60" s="13">
        <f t="shared" si="4"/>
        <v>0</v>
      </c>
      <c r="C60" s="1">
        <f t="shared" si="5"/>
        <v>0</v>
      </c>
      <c r="D60" s="4" t="e">
        <f>'Tournament Results Data'!#REF!</f>
        <v>#REF!</v>
      </c>
      <c r="E60" s="48" t="e">
        <f>D55</f>
        <v>#REF!</v>
      </c>
      <c r="F60" s="3">
        <f>'Tournament Results Data'!Y58</f>
        <v>0</v>
      </c>
      <c r="G60" s="3">
        <f>'Tournament Results Data'!AC58</f>
        <v>0</v>
      </c>
      <c r="H60" s="3"/>
      <c r="I60" s="48" t="e">
        <f t="shared" si="0"/>
        <v>#REF!</v>
      </c>
      <c r="J60" s="48" t="str">
        <f t="shared" si="1"/>
        <v>Yes</v>
      </c>
      <c r="K60" s="48" t="str">
        <f t="shared" si="2"/>
        <v>Yes</v>
      </c>
      <c r="L60" s="1" t="str">
        <f t="shared" si="3"/>
        <v>ZERO SCORE-DATA MISSING?</v>
      </c>
    </row>
    <row r="61" spans="1:15" x14ac:dyDescent="0.25">
      <c r="A61" s="28"/>
      <c r="B61" s="13">
        <f t="shared" si="4"/>
        <v>0</v>
      </c>
      <c r="C61" s="1">
        <f t="shared" si="5"/>
        <v>0</v>
      </c>
      <c r="D61" s="4" t="e">
        <f>'Tournament Results Data'!#REF!</f>
        <v>#REF!</v>
      </c>
      <c r="E61" s="48" t="e">
        <f>D55</f>
        <v>#REF!</v>
      </c>
      <c r="F61" s="3">
        <f>'Tournament Results Data'!Y59</f>
        <v>0</v>
      </c>
      <c r="G61" s="3">
        <f>'Tournament Results Data'!AC59</f>
        <v>0</v>
      </c>
      <c r="H61" s="3"/>
      <c r="I61" s="48" t="e">
        <f t="shared" si="0"/>
        <v>#REF!</v>
      </c>
      <c r="J61" s="48" t="str">
        <f t="shared" si="1"/>
        <v>Yes</v>
      </c>
      <c r="K61" s="48" t="str">
        <f t="shared" si="2"/>
        <v>Yes</v>
      </c>
      <c r="L61" s="1" t="str">
        <f t="shared" si="3"/>
        <v>ZERO SCORE-DATA MISSING?</v>
      </c>
    </row>
    <row r="62" spans="1:15" x14ac:dyDescent="0.25">
      <c r="A62" s="28"/>
      <c r="B62" s="13">
        <f t="shared" si="4"/>
        <v>0</v>
      </c>
      <c r="C62" s="1">
        <f t="shared" si="5"/>
        <v>0</v>
      </c>
      <c r="D62" s="4" t="e">
        <f>E50</f>
        <v>#REF!</v>
      </c>
      <c r="E62" s="48" t="e">
        <f>'Tournament Results Data'!#REF!</f>
        <v>#REF!</v>
      </c>
      <c r="F62" s="3">
        <f>'Tournament Results Data'!AF57</f>
        <v>0</v>
      </c>
      <c r="G62" s="3">
        <f>'Tournament Results Data'!AJ57</f>
        <v>0</v>
      </c>
      <c r="H62" s="3"/>
      <c r="I62" s="48" t="e">
        <f t="shared" si="0"/>
        <v>#REF!</v>
      </c>
      <c r="J62" s="48" t="str">
        <f t="shared" si="1"/>
        <v>Yes</v>
      </c>
      <c r="K62" s="48" t="str">
        <f t="shared" si="2"/>
        <v>Yes</v>
      </c>
      <c r="L62" s="1" t="str">
        <f t="shared" si="3"/>
        <v>ZERO SCORE-DATA MISSING?</v>
      </c>
    </row>
    <row r="63" spans="1:15" x14ac:dyDescent="0.25">
      <c r="A63" s="28"/>
      <c r="B63" s="13">
        <f t="shared" si="4"/>
        <v>0</v>
      </c>
      <c r="C63" s="1">
        <f t="shared" si="5"/>
        <v>0</v>
      </c>
      <c r="D63" s="4" t="e">
        <f>E51</f>
        <v>#REF!</v>
      </c>
      <c r="E63" s="48" t="e">
        <f>'Tournament Results Data'!#REF!</f>
        <v>#REF!</v>
      </c>
      <c r="F63" s="3">
        <f>'Tournament Results Data'!AF58</f>
        <v>0</v>
      </c>
      <c r="G63" s="3">
        <f>'Tournament Results Data'!AJ58</f>
        <v>0</v>
      </c>
      <c r="H63" s="3"/>
      <c r="I63" s="48" t="e">
        <f t="shared" si="0"/>
        <v>#REF!</v>
      </c>
      <c r="J63" s="48" t="str">
        <f t="shared" si="1"/>
        <v>Yes</v>
      </c>
      <c r="K63" s="48" t="str">
        <f t="shared" si="2"/>
        <v>Yes</v>
      </c>
      <c r="L63" s="1" t="str">
        <f t="shared" si="3"/>
        <v>ZERO SCORE-DATA MISSING?</v>
      </c>
    </row>
    <row r="64" spans="1:15" x14ac:dyDescent="0.25">
      <c r="A64" s="28"/>
      <c r="B64" s="13">
        <f t="shared" si="4"/>
        <v>0</v>
      </c>
      <c r="C64" s="1">
        <f t="shared" si="5"/>
        <v>0</v>
      </c>
      <c r="D64" s="4" t="e">
        <f>E52</f>
        <v>#REF!</v>
      </c>
      <c r="E64" s="48" t="e">
        <f>'Tournament Results Data'!#REF!</f>
        <v>#REF!</v>
      </c>
      <c r="F64" s="3">
        <f>'Tournament Results Data'!AF59</f>
        <v>0</v>
      </c>
      <c r="G64" s="3">
        <f>'Tournament Results Data'!AJ59</f>
        <v>0</v>
      </c>
      <c r="H64" s="3"/>
      <c r="I64" s="48" t="e">
        <f t="shared" si="0"/>
        <v>#REF!</v>
      </c>
      <c r="J64" s="48" t="str">
        <f t="shared" si="1"/>
        <v>Yes</v>
      </c>
      <c r="K64" s="48" t="str">
        <f t="shared" si="2"/>
        <v>Yes</v>
      </c>
      <c r="L64" s="1" t="str">
        <f t="shared" si="3"/>
        <v>ZERO SCORE-DATA MISSING?</v>
      </c>
    </row>
    <row r="65" spans="1:14" x14ac:dyDescent="0.25">
      <c r="A65" s="28"/>
      <c r="B65" s="13">
        <f t="shared" si="4"/>
        <v>0</v>
      </c>
      <c r="C65" s="1">
        <f t="shared" si="5"/>
        <v>0</v>
      </c>
      <c r="D65" s="4" t="e">
        <f>'Tournament Results Data'!#REF!</f>
        <v>#REF!</v>
      </c>
      <c r="E65" s="4" t="e">
        <f>E53</f>
        <v>#REF!</v>
      </c>
      <c r="F65" s="3">
        <f>'Tournament Results Data'!AM57</f>
        <v>0</v>
      </c>
      <c r="G65" s="3">
        <f>'Tournament Results Data'!AQ57</f>
        <v>0</v>
      </c>
      <c r="H65" s="3"/>
      <c r="I65" s="48" t="e">
        <f t="shared" si="0"/>
        <v>#REF!</v>
      </c>
      <c r="J65" s="48" t="str">
        <f t="shared" si="1"/>
        <v>Yes</v>
      </c>
      <c r="K65" s="48" t="str">
        <f t="shared" si="2"/>
        <v>Yes</v>
      </c>
      <c r="L65" s="1" t="str">
        <f t="shared" si="3"/>
        <v>ZERO SCORE-DATA MISSING?</v>
      </c>
    </row>
    <row r="66" spans="1:14" x14ac:dyDescent="0.25">
      <c r="A66" s="28"/>
      <c r="B66" s="13">
        <f t="shared" si="4"/>
        <v>0</v>
      </c>
      <c r="C66" s="1">
        <f t="shared" si="5"/>
        <v>0</v>
      </c>
      <c r="D66" s="4" t="e">
        <f>'Tournament Results Data'!#REF!</f>
        <v>#REF!</v>
      </c>
      <c r="E66" s="4" t="e">
        <f>E54</f>
        <v>#REF!</v>
      </c>
      <c r="F66" s="3">
        <f>'Tournament Results Data'!AM58</f>
        <v>0</v>
      </c>
      <c r="G66" s="3">
        <f>'Tournament Results Data'!AQ58</f>
        <v>0</v>
      </c>
      <c r="H66" s="3"/>
      <c r="I66" s="48" t="e">
        <f t="shared" si="0"/>
        <v>#REF!</v>
      </c>
      <c r="J66" s="48" t="str">
        <f t="shared" si="1"/>
        <v>Yes</v>
      </c>
      <c r="K66" s="48" t="str">
        <f t="shared" si="2"/>
        <v>Yes</v>
      </c>
      <c r="L66" s="1" t="str">
        <f t="shared" si="3"/>
        <v>ZERO SCORE-DATA MISSING?</v>
      </c>
    </row>
    <row r="67" spans="1:14" x14ac:dyDescent="0.25">
      <c r="A67" s="28"/>
      <c r="B67" s="13">
        <f t="shared" si="4"/>
        <v>0</v>
      </c>
      <c r="C67" s="1">
        <f t="shared" si="5"/>
        <v>0</v>
      </c>
      <c r="D67" s="4" t="e">
        <f>'Tournament Results Data'!#REF!</f>
        <v>#REF!</v>
      </c>
      <c r="E67" s="4" t="e">
        <f>E55</f>
        <v>#REF!</v>
      </c>
      <c r="F67" s="15">
        <f>'Tournament Results Data'!AM59</f>
        <v>0</v>
      </c>
      <c r="G67" s="15">
        <f>'Tournament Results Data'!AQ59</f>
        <v>0</v>
      </c>
      <c r="H67" s="2"/>
      <c r="I67" s="48" t="e">
        <f t="shared" ref="I67:I73" si="6">IF(D67-E67=0, "Yes","No")</f>
        <v>#REF!</v>
      </c>
      <c r="J67" s="48" t="str">
        <f t="shared" ref="J67:J73" si="7">IF(F67-G67=0,"Yes","No")</f>
        <v>Yes</v>
      </c>
      <c r="K67" s="48" t="str">
        <f t="shared" ref="K67:K73" si="8">IF(ABS(F67-G67)&lt;2,"Yes", IF(ABS(F67-G67)&gt;25,"Yes","No"))</f>
        <v>Yes</v>
      </c>
      <c r="L67" s="1" t="str">
        <f t="shared" si="3"/>
        <v>ZERO SCORE-DATA MISSING?</v>
      </c>
      <c r="M67" s="22"/>
      <c r="N67" s="22"/>
    </row>
    <row r="68" spans="1:14" x14ac:dyDescent="0.25">
      <c r="A68" s="28"/>
      <c r="B68" s="13">
        <f t="shared" si="4"/>
        <v>0</v>
      </c>
      <c r="C68" s="1">
        <f t="shared" si="5"/>
        <v>0</v>
      </c>
      <c r="D68" s="42" t="e">
        <f>'Tournament Results Data'!#REF!</f>
        <v>#REF!</v>
      </c>
      <c r="E68" s="42" t="e">
        <f>'Tournament Results Data'!#REF!</f>
        <v>#REF!</v>
      </c>
      <c r="F68" s="5" t="e">
        <f>'Tournament Results Data'!#REF!</f>
        <v>#REF!</v>
      </c>
      <c r="G68" s="5" t="e">
        <f>'Tournament Results Data'!#REF!</f>
        <v>#REF!</v>
      </c>
      <c r="H68" s="2"/>
      <c r="I68" s="48" t="e">
        <f t="shared" si="6"/>
        <v>#REF!</v>
      </c>
      <c r="J68" s="48" t="e">
        <f t="shared" si="7"/>
        <v>#REF!</v>
      </c>
      <c r="K68" s="48" t="e">
        <f t="shared" si="8"/>
        <v>#REF!</v>
      </c>
      <c r="L68" s="1" t="e">
        <f t="shared" si="3"/>
        <v>#REF!</v>
      </c>
      <c r="M68" s="23" t="e">
        <f>'Tournament Results Data'!#REF!</f>
        <v>#REF!</v>
      </c>
      <c r="N68" s="22"/>
    </row>
    <row r="69" spans="1:14" s="19" customFormat="1" x14ac:dyDescent="0.25">
      <c r="A69" s="43"/>
      <c r="B69" s="13">
        <f t="shared" ref="B69:C73" si="9">B68</f>
        <v>0</v>
      </c>
      <c r="C69" s="1">
        <f t="shared" si="9"/>
        <v>0</v>
      </c>
      <c r="D69" s="44" t="e">
        <f>'Tournament Results Data'!#REF!</f>
        <v>#REF!</v>
      </c>
      <c r="E69" s="44" t="e">
        <f>'Tournament Results Data'!#REF!</f>
        <v>#REF!</v>
      </c>
      <c r="F69" s="45" t="e">
        <f>'Tournament Results Data'!#REF!</f>
        <v>#REF!</v>
      </c>
      <c r="G69" s="45" t="e">
        <f>'Tournament Results Data'!#REF!</f>
        <v>#REF!</v>
      </c>
      <c r="H69" s="66"/>
      <c r="I69" s="48" t="e">
        <f t="shared" si="6"/>
        <v>#REF!</v>
      </c>
      <c r="J69" s="48" t="e">
        <f t="shared" si="7"/>
        <v>#REF!</v>
      </c>
      <c r="K69" s="48" t="e">
        <f t="shared" si="8"/>
        <v>#REF!</v>
      </c>
      <c r="L69" s="1" t="e">
        <f t="shared" si="3"/>
        <v>#REF!</v>
      </c>
      <c r="M69" s="46" t="e">
        <f>'Tournament Results Data'!#REF!</f>
        <v>#REF!</v>
      </c>
      <c r="N69" s="47"/>
    </row>
    <row r="70" spans="1:14" s="19" customFormat="1" x14ac:dyDescent="0.25">
      <c r="A70" s="43"/>
      <c r="B70" s="13">
        <f t="shared" si="9"/>
        <v>0</v>
      </c>
      <c r="C70" s="1">
        <f t="shared" si="9"/>
        <v>0</v>
      </c>
      <c r="D70" s="44" t="e">
        <f>'Tournament Results Data'!#REF!</f>
        <v>#REF!</v>
      </c>
      <c r="E70" s="44" t="e">
        <f>'Tournament Results Data'!#REF!</f>
        <v>#REF!</v>
      </c>
      <c r="F70" s="45" t="e">
        <f>'Tournament Results Data'!#REF!</f>
        <v>#REF!</v>
      </c>
      <c r="G70" s="45" t="e">
        <f>'Tournament Results Data'!#REF!</f>
        <v>#REF!</v>
      </c>
      <c r="H70" s="66"/>
      <c r="I70" s="48" t="e">
        <f t="shared" si="6"/>
        <v>#REF!</v>
      </c>
      <c r="J70" s="48" t="e">
        <f t="shared" si="7"/>
        <v>#REF!</v>
      </c>
      <c r="K70" s="48" t="e">
        <f t="shared" si="8"/>
        <v>#REF!</v>
      </c>
      <c r="L70" s="1" t="e">
        <f t="shared" si="3"/>
        <v>#REF!</v>
      </c>
      <c r="M70" s="46" t="e">
        <f>'Tournament Results Data'!#REF!</f>
        <v>#REF!</v>
      </c>
      <c r="N70" s="47"/>
    </row>
    <row r="71" spans="1:14" x14ac:dyDescent="0.25">
      <c r="A71" s="28"/>
      <c r="B71" s="13">
        <f t="shared" si="9"/>
        <v>0</v>
      </c>
      <c r="C71" s="1">
        <f t="shared" si="9"/>
        <v>0</v>
      </c>
      <c r="D71" s="4" t="e">
        <f>'Tournament Results Data'!#REF!</f>
        <v>#REF!</v>
      </c>
      <c r="E71" s="4" t="e">
        <f>'Tournament Results Data'!#REF!</f>
        <v>#REF!</v>
      </c>
      <c r="F71" s="48" t="e">
        <f>'Tournament Results Data'!#REF!</f>
        <v>#REF!</v>
      </c>
      <c r="G71" s="48" t="e">
        <f>'Tournament Results Data'!#REF!</f>
        <v>#REF!</v>
      </c>
      <c r="I71" s="48" t="e">
        <f t="shared" si="6"/>
        <v>#REF!</v>
      </c>
      <c r="J71" s="48" t="e">
        <f t="shared" si="7"/>
        <v>#REF!</v>
      </c>
      <c r="K71" s="48" t="e">
        <f t="shared" si="8"/>
        <v>#REF!</v>
      </c>
      <c r="L71" s="1" t="e">
        <f t="shared" si="3"/>
        <v>#REF!</v>
      </c>
      <c r="M71" s="1" t="e">
        <f>'Tournament Results Data'!#REF!</f>
        <v>#REF!</v>
      </c>
    </row>
    <row r="72" spans="1:14" x14ac:dyDescent="0.25">
      <c r="A72" s="28"/>
      <c r="B72" s="13">
        <f t="shared" si="9"/>
        <v>0</v>
      </c>
      <c r="C72" s="1">
        <f t="shared" si="9"/>
        <v>0</v>
      </c>
      <c r="D72" s="4" t="e">
        <f>'Tournament Results Data'!#REF!</f>
        <v>#REF!</v>
      </c>
      <c r="E72" s="4" t="e">
        <f>'Tournament Results Data'!#REF!</f>
        <v>#REF!</v>
      </c>
      <c r="F72" s="48" t="e">
        <f>'Tournament Results Data'!#REF!</f>
        <v>#REF!</v>
      </c>
      <c r="G72" s="48" t="e">
        <f>'Tournament Results Data'!#REF!</f>
        <v>#REF!</v>
      </c>
      <c r="I72" s="48" t="e">
        <f t="shared" si="6"/>
        <v>#REF!</v>
      </c>
      <c r="J72" s="48" t="e">
        <f t="shared" si="7"/>
        <v>#REF!</v>
      </c>
      <c r="K72" s="48" t="e">
        <f t="shared" si="8"/>
        <v>#REF!</v>
      </c>
      <c r="L72" s="1" t="e">
        <f>IF(AND(OR(F72=0,G72=0),F72&lt;&gt;15,F72&lt;&gt;25,G72&lt;&gt;15,G72&lt;&gt;25),"ZERO SCORE-DATA MISSING?",IF(AND(F72&gt;0,G72&gt;0,F72=G72),"ERROR- TIE SCORE",IF(ABS(F72-G72)&gt;25,"ERROR- DIFF&gt;25",IF(ABS(F72-G72)&lt;2,"ERROR- DIFF&lt;2",IF(AND(OR(F72=0,G72=0),OR(F72=15,F72=25,G72=15,G72=25)),"FORFEIT?-ZERO PLUS DIFF=15 OR 25", IF(OR(F72&gt;29,G72&gt;29),"ERROR?- SCORE&gt;29"," "))))))</f>
        <v>#REF!</v>
      </c>
    </row>
    <row r="73" spans="1:14" x14ac:dyDescent="0.25">
      <c r="A73" s="28"/>
      <c r="B73" s="13">
        <f t="shared" si="9"/>
        <v>0</v>
      </c>
      <c r="C73" s="1">
        <f t="shared" si="9"/>
        <v>0</v>
      </c>
      <c r="D73" s="24" t="e">
        <f>'Tournament Results Data'!#REF!</f>
        <v>#REF!</v>
      </c>
      <c r="E73" s="24" t="e">
        <f>'Tournament Results Data'!#REF!</f>
        <v>#REF!</v>
      </c>
      <c r="F73" s="67" t="e">
        <f>'Tournament Results Data'!#REF!</f>
        <v>#REF!</v>
      </c>
      <c r="G73" s="67" t="e">
        <f>'Tournament Results Data'!#REF!</f>
        <v>#REF!</v>
      </c>
      <c r="I73" s="48" t="e">
        <f t="shared" si="6"/>
        <v>#REF!</v>
      </c>
      <c r="J73" s="48" t="e">
        <f t="shared" si="7"/>
        <v>#REF!</v>
      </c>
      <c r="K73" s="48" t="e">
        <f t="shared" si="8"/>
        <v>#REF!</v>
      </c>
      <c r="L73" s="1" t="e">
        <f>IF(AND(OR(F73=0,G73=0),F73&lt;&gt;15,F73&lt;&gt;25,G73&lt;&gt;15,G73&lt;&gt;25),"ZERO SCORE-DATA MISSING?",IF(AND(F73&gt;0,G73&gt;0,F73=G73),"ERROR- TIE SCORE",IF(ABS(F73-G73)&gt;25,"ERROR- DIFF&gt;25",IF(ABS(F73-G73)&lt;2,"ERROR- DIFF&lt;2",IF(AND(OR(F73=0,G73=0),OR(F73=15,F73=25,G73=15,G73=25)),"FORFEIT?-ZERO PLUS DIFF=15 OR 25", IF(OR(F73&gt;29,G73&gt;29),"ERROR?- SCORE&gt;29"," "))))))</f>
        <v>#REF!</v>
      </c>
      <c r="M73" s="22"/>
      <c r="N73" s="22"/>
    </row>
    <row r="74" spans="1:14" x14ac:dyDescent="0.25">
      <c r="A74" s="28"/>
    </row>
    <row r="75" spans="1:14" x14ac:dyDescent="0.25">
      <c r="A75" s="28"/>
      <c r="E75" s="4" t="s">
        <v>78</v>
      </c>
      <c r="F75" s="4">
        <f>COUNTIF(F2:F73,"&gt;0")</f>
        <v>0</v>
      </c>
      <c r="G75" s="4">
        <f>COUNTIF(G2:G73,"&gt;0")</f>
        <v>0</v>
      </c>
    </row>
    <row r="76" spans="1:14" x14ac:dyDescent="0.25">
      <c r="A76" s="28"/>
    </row>
    <row r="77" spans="1:14" x14ac:dyDescent="0.25">
      <c r="A77" s="28"/>
    </row>
  </sheetData>
  <phoneticPr fontId="0" type="noConversion"/>
  <conditionalFormatting sqref="I2:K73">
    <cfRule type="cellIs" dxfId="0" priority="1" stopIfTrue="1" operator="equal">
      <formula>"Yes"</formula>
    </cfRule>
  </conditionalFormatting>
  <printOptions gridLines="1"/>
  <pageMargins left="0.25" right="0.25" top="0.25" bottom="0.25" header="0.5" footer="0.5"/>
  <pageSetup fitToHeight="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8"/>
  <sheetViews>
    <sheetView topLeftCell="A9" zoomScaleNormal="100" workbookViewId="0">
      <selection activeCell="C23" sqref="C23:AM23"/>
    </sheetView>
  </sheetViews>
  <sheetFormatPr defaultRowHeight="13.2" x14ac:dyDescent="0.25"/>
  <cols>
    <col min="1" max="1" width="0.5546875" customWidth="1"/>
    <col min="2" max="2" width="2" style="3" bestFit="1" customWidth="1"/>
    <col min="3" max="3" width="13.109375" style="1" bestFit="1" customWidth="1"/>
    <col min="4" max="4" width="7.88671875" style="1" customWidth="1"/>
    <col min="5" max="46" width="1.6640625" style="1" customWidth="1"/>
  </cols>
  <sheetData>
    <row r="1" spans="1:48" x14ac:dyDescent="0.25">
      <c r="C1" s="6" t="str">
        <f>'Tournament Results Data'!B1</f>
        <v xml:space="preserve">Tournament:  </v>
      </c>
      <c r="D1" s="186">
        <f>'Tournament Results Data'!C1</f>
        <v>0</v>
      </c>
      <c r="E1" s="186"/>
      <c r="F1" s="186"/>
      <c r="G1" s="186"/>
      <c r="H1" s="186"/>
      <c r="I1" s="186"/>
      <c r="J1" s="186"/>
      <c r="K1" s="186"/>
      <c r="L1" s="186"/>
      <c r="M1" s="186"/>
      <c r="N1" s="186"/>
      <c r="O1" s="186"/>
      <c r="P1" s="186"/>
      <c r="Q1" s="186"/>
      <c r="R1" s="186"/>
      <c r="S1" s="186"/>
      <c r="T1" s="186"/>
      <c r="U1" s="186"/>
      <c r="V1" s="186"/>
      <c r="W1" s="186"/>
      <c r="X1" s="186"/>
      <c r="Y1" s="186"/>
      <c r="Z1" s="186"/>
      <c r="AA1" s="186"/>
      <c r="AB1" s="186"/>
    </row>
    <row r="2" spans="1:48" x14ac:dyDescent="0.25">
      <c r="C2" s="6"/>
    </row>
    <row r="3" spans="1:48" x14ac:dyDescent="0.25">
      <c r="B3" s="151" t="str">
        <f>'Tournament Results Data'!$A$3</f>
        <v xml:space="preserve">Date:  </v>
      </c>
      <c r="C3" s="151"/>
      <c r="D3" s="187">
        <f>'Tournament Results Data'!C3</f>
        <v>0</v>
      </c>
      <c r="E3" s="187"/>
      <c r="F3" s="187"/>
    </row>
    <row r="4" spans="1:48" x14ac:dyDescent="0.25">
      <c r="C4" s="6"/>
    </row>
    <row r="5" spans="1:48" x14ac:dyDescent="0.25">
      <c r="C5" s="6" t="str">
        <f>'Tournament Results Data'!B5</f>
        <v xml:space="preserve">Site:  </v>
      </c>
      <c r="D5" s="186">
        <f>'Tournament Results Data'!C5</f>
        <v>0</v>
      </c>
      <c r="E5" s="186"/>
      <c r="F5" s="186"/>
      <c r="G5" s="186"/>
      <c r="H5" s="186"/>
      <c r="I5" s="186"/>
      <c r="J5" s="186"/>
      <c r="K5" s="186"/>
      <c r="L5" s="186"/>
      <c r="M5" s="186"/>
      <c r="N5" s="186"/>
      <c r="O5" s="186"/>
      <c r="P5" s="186"/>
      <c r="Q5" s="186"/>
      <c r="R5" s="186"/>
      <c r="S5" s="186"/>
      <c r="T5" s="186"/>
      <c r="U5" s="186"/>
      <c r="V5" s="186"/>
      <c r="W5" s="186"/>
      <c r="X5" s="186"/>
      <c r="Y5" s="186"/>
      <c r="Z5" s="186"/>
      <c r="AA5" s="186"/>
      <c r="AB5" s="186"/>
    </row>
    <row r="7" spans="1:48" ht="13.8" thickBot="1" x14ac:dyDescent="0.3"/>
    <row r="8" spans="1:48" x14ac:dyDescent="0.25">
      <c r="B8" s="7"/>
      <c r="C8" s="105" t="str">
        <f>'Tournament Results Data'!B7</f>
        <v>Pool A</v>
      </c>
      <c r="D8" s="105"/>
      <c r="E8" s="105"/>
      <c r="F8" s="105"/>
      <c r="G8" s="105"/>
      <c r="H8" s="105"/>
      <c r="I8" s="105"/>
      <c r="J8" s="105"/>
      <c r="K8" s="105"/>
      <c r="L8" s="105"/>
      <c r="M8" s="105"/>
      <c r="N8" s="105"/>
      <c r="O8" s="105"/>
      <c r="P8" s="105"/>
      <c r="Q8" s="105"/>
      <c r="R8" s="106"/>
      <c r="S8" s="177"/>
      <c r="T8" s="178"/>
      <c r="U8" s="178"/>
      <c r="V8" s="178"/>
      <c r="W8" s="178"/>
      <c r="X8" s="178"/>
      <c r="Y8" s="178"/>
      <c r="Z8" s="178"/>
      <c r="AA8" s="178"/>
      <c r="AB8" s="179"/>
      <c r="AC8" s="104" t="str">
        <f>'Tournament Results Data'!AB7</f>
        <v>Sets</v>
      </c>
      <c r="AD8" s="105"/>
      <c r="AE8" s="105"/>
      <c r="AF8" s="105"/>
      <c r="AG8" s="105"/>
      <c r="AH8" s="105"/>
      <c r="AI8" s="105"/>
      <c r="AJ8" s="105"/>
      <c r="AK8" s="105"/>
      <c r="AL8" s="106"/>
      <c r="AM8" s="119"/>
      <c r="AN8" s="120"/>
      <c r="AO8" s="120"/>
      <c r="AP8" s="129"/>
      <c r="AQ8" s="119" t="str">
        <f>'Tournament Results Data'!AP7</f>
        <v>Finish Place</v>
      </c>
      <c r="AR8" s="120"/>
      <c r="AS8" s="120"/>
      <c r="AT8" s="121"/>
    </row>
    <row r="9" spans="1:48" x14ac:dyDescent="0.25">
      <c r="A9" s="11"/>
      <c r="B9" s="8"/>
      <c r="C9" s="100"/>
      <c r="D9" s="100"/>
      <c r="E9" s="100"/>
      <c r="F9" s="100"/>
      <c r="G9" s="100"/>
      <c r="H9" s="100"/>
      <c r="I9" s="100"/>
      <c r="J9" s="100"/>
      <c r="K9" s="100"/>
      <c r="L9" s="100"/>
      <c r="M9" s="100"/>
      <c r="N9" s="100"/>
      <c r="O9" s="100"/>
      <c r="P9" s="100"/>
      <c r="Q9" s="100"/>
      <c r="R9" s="148"/>
      <c r="S9" s="180"/>
      <c r="T9" s="181"/>
      <c r="U9" s="181"/>
      <c r="V9" s="181"/>
      <c r="W9" s="181"/>
      <c r="X9" s="181"/>
      <c r="Y9" s="181"/>
      <c r="Z9" s="181"/>
      <c r="AA9" s="181"/>
      <c r="AB9" s="182"/>
      <c r="AC9" s="107"/>
      <c r="AD9" s="108"/>
      <c r="AE9" s="108"/>
      <c r="AF9" s="108"/>
      <c r="AG9" s="108"/>
      <c r="AH9" s="108"/>
      <c r="AI9" s="108"/>
      <c r="AJ9" s="108"/>
      <c r="AK9" s="108"/>
      <c r="AL9" s="109"/>
      <c r="AM9" s="122"/>
      <c r="AN9" s="123"/>
      <c r="AO9" s="123"/>
      <c r="AP9" s="130"/>
      <c r="AQ9" s="122"/>
      <c r="AR9" s="123"/>
      <c r="AS9" s="123"/>
      <c r="AT9" s="124"/>
    </row>
    <row r="10" spans="1:48" x14ac:dyDescent="0.25">
      <c r="A10" s="31"/>
      <c r="B10" s="53"/>
      <c r="C10" s="108" t="str">
        <f>'Tournament Results Data'!B9</f>
        <v>Teams</v>
      </c>
      <c r="D10" s="108"/>
      <c r="E10" s="108"/>
      <c r="F10" s="108"/>
      <c r="G10" s="108"/>
      <c r="H10" s="108"/>
      <c r="I10" s="108"/>
      <c r="J10" s="108"/>
      <c r="K10" s="108"/>
      <c r="L10" s="108"/>
      <c r="M10" s="108"/>
      <c r="N10" s="108"/>
      <c r="O10" s="108"/>
      <c r="P10" s="108"/>
      <c r="Q10" s="108"/>
      <c r="R10" s="109"/>
      <c r="S10" s="180"/>
      <c r="T10" s="181"/>
      <c r="U10" s="181"/>
      <c r="V10" s="181"/>
      <c r="W10" s="181"/>
      <c r="X10" s="181"/>
      <c r="Y10" s="181"/>
      <c r="Z10" s="181"/>
      <c r="AA10" s="181"/>
      <c r="AB10" s="182"/>
      <c r="AC10" s="81" t="str">
        <f>'Tournament Results Data'!AB9</f>
        <v>Won</v>
      </c>
      <c r="AD10" s="82"/>
      <c r="AE10" s="83"/>
      <c r="AF10" s="81" t="str">
        <f>'Tournament Results Data'!AE9</f>
        <v>Lost</v>
      </c>
      <c r="AG10" s="82"/>
      <c r="AH10" s="83"/>
      <c r="AI10" s="81" t="str">
        <f>'Tournament Results Data'!AH9</f>
        <v>%</v>
      </c>
      <c r="AJ10" s="82"/>
      <c r="AK10" s="82"/>
      <c r="AL10" s="83"/>
      <c r="AM10" s="122"/>
      <c r="AN10" s="123"/>
      <c r="AO10" s="123"/>
      <c r="AP10" s="130"/>
      <c r="AQ10" s="125"/>
      <c r="AR10" s="126"/>
      <c r="AS10" s="126"/>
      <c r="AT10" s="127"/>
    </row>
    <row r="11" spans="1:48" x14ac:dyDescent="0.25">
      <c r="A11" s="52"/>
      <c r="B11" s="9">
        <f>'Tournament Results Data'!A10</f>
        <v>0</v>
      </c>
      <c r="C11" s="71" t="str">
        <f>'Tournament Results Data'!B10</f>
        <v xml:space="preserve"> </v>
      </c>
      <c r="D11" s="71"/>
      <c r="E11" s="71"/>
      <c r="F11" s="71"/>
      <c r="G11" s="71"/>
      <c r="H11" s="71"/>
      <c r="I11" s="71">
        <f>'Tournament Results Data'!H10</f>
        <v>0</v>
      </c>
      <c r="J11" s="71"/>
      <c r="K11" s="71"/>
      <c r="L11" s="71"/>
      <c r="M11" s="71"/>
      <c r="N11" s="71"/>
      <c r="O11" s="71"/>
      <c r="P11" s="71"/>
      <c r="Q11" s="71"/>
      <c r="R11" s="141"/>
      <c r="S11" s="180"/>
      <c r="T11" s="181"/>
      <c r="U11" s="181"/>
      <c r="V11" s="181"/>
      <c r="W11" s="181"/>
      <c r="X11" s="181"/>
      <c r="Y11" s="181"/>
      <c r="Z11" s="181"/>
      <c r="AA11" s="181"/>
      <c r="AB11" s="182"/>
      <c r="AC11" s="72">
        <f>'Tournament Results Data'!AB10</f>
        <v>0</v>
      </c>
      <c r="AD11" s="73"/>
      <c r="AE11" s="74"/>
      <c r="AF11" s="72">
        <f>'Tournament Results Data'!AE10</f>
        <v>0</v>
      </c>
      <c r="AG11" s="73"/>
      <c r="AH11" s="74"/>
      <c r="AI11" s="78" t="e">
        <f>'Tournament Results Data'!AH10</f>
        <v>#DIV/0!</v>
      </c>
      <c r="AJ11" s="79"/>
      <c r="AK11" s="79"/>
      <c r="AL11" s="80"/>
      <c r="AM11" s="122"/>
      <c r="AN11" s="123"/>
      <c r="AO11" s="123"/>
      <c r="AP11" s="130"/>
      <c r="AQ11" s="81">
        <f>'Tournament Results Data'!AP10</f>
        <v>0</v>
      </c>
      <c r="AR11" s="82"/>
      <c r="AS11" s="82"/>
      <c r="AT11" s="114"/>
    </row>
    <row r="12" spans="1:48" x14ac:dyDescent="0.25">
      <c r="A12" s="52"/>
      <c r="B12" s="9">
        <f>'Tournament Results Data'!A11</f>
        <v>0</v>
      </c>
      <c r="C12" s="71">
        <f>'Tournament Results Data'!B11</f>
        <v>0</v>
      </c>
      <c r="D12" s="71"/>
      <c r="E12" s="71"/>
      <c r="F12" s="71"/>
      <c r="G12" s="71"/>
      <c r="H12" s="71"/>
      <c r="I12" s="71">
        <f>'Tournament Results Data'!H11</f>
        <v>0</v>
      </c>
      <c r="J12" s="71"/>
      <c r="K12" s="71"/>
      <c r="L12" s="71"/>
      <c r="M12" s="71"/>
      <c r="N12" s="71"/>
      <c r="O12" s="71"/>
      <c r="P12" s="71"/>
      <c r="Q12" s="71"/>
      <c r="R12" s="141"/>
      <c r="S12" s="180"/>
      <c r="T12" s="181"/>
      <c r="U12" s="181"/>
      <c r="V12" s="181"/>
      <c r="W12" s="181"/>
      <c r="X12" s="181"/>
      <c r="Y12" s="181"/>
      <c r="Z12" s="181"/>
      <c r="AA12" s="181"/>
      <c r="AB12" s="182"/>
      <c r="AC12" s="72">
        <f>'Tournament Results Data'!AB11</f>
        <v>0</v>
      </c>
      <c r="AD12" s="73"/>
      <c r="AE12" s="74"/>
      <c r="AF12" s="72">
        <f>'Tournament Results Data'!AE11</f>
        <v>0</v>
      </c>
      <c r="AG12" s="73"/>
      <c r="AH12" s="74"/>
      <c r="AI12" s="78" t="e">
        <f>'Tournament Results Data'!AH11</f>
        <v>#DIV/0!</v>
      </c>
      <c r="AJ12" s="79"/>
      <c r="AK12" s="79"/>
      <c r="AL12" s="80"/>
      <c r="AM12" s="122"/>
      <c r="AN12" s="123"/>
      <c r="AO12" s="123"/>
      <c r="AP12" s="130"/>
      <c r="AQ12" s="81">
        <f>'Tournament Results Data'!AP11</f>
        <v>0</v>
      </c>
      <c r="AR12" s="82"/>
      <c r="AS12" s="82"/>
      <c r="AT12" s="114"/>
    </row>
    <row r="13" spans="1:48" x14ac:dyDescent="0.25">
      <c r="A13" s="52"/>
      <c r="B13" s="9">
        <f>'Tournament Results Data'!A12</f>
        <v>0</v>
      </c>
      <c r="C13" s="71">
        <f>'Tournament Results Data'!B12</f>
        <v>0</v>
      </c>
      <c r="D13" s="71"/>
      <c r="E13" s="71"/>
      <c r="F13" s="71"/>
      <c r="G13" s="71"/>
      <c r="H13" s="71"/>
      <c r="I13" s="71">
        <f>'Tournament Results Data'!H12</f>
        <v>0</v>
      </c>
      <c r="J13" s="71"/>
      <c r="K13" s="71"/>
      <c r="L13" s="71"/>
      <c r="M13" s="71"/>
      <c r="N13" s="71"/>
      <c r="O13" s="71"/>
      <c r="P13" s="71"/>
      <c r="Q13" s="71"/>
      <c r="R13" s="141"/>
      <c r="S13" s="180"/>
      <c r="T13" s="181"/>
      <c r="U13" s="181"/>
      <c r="V13" s="181"/>
      <c r="W13" s="181"/>
      <c r="X13" s="181"/>
      <c r="Y13" s="181"/>
      <c r="Z13" s="181"/>
      <c r="AA13" s="181"/>
      <c r="AB13" s="182"/>
      <c r="AC13" s="72">
        <f>'Tournament Results Data'!AB12</f>
        <v>0</v>
      </c>
      <c r="AD13" s="73"/>
      <c r="AE13" s="74"/>
      <c r="AF13" s="72">
        <f>'Tournament Results Data'!AE12</f>
        <v>0</v>
      </c>
      <c r="AG13" s="73"/>
      <c r="AH13" s="74"/>
      <c r="AI13" s="78" t="e">
        <f>'Tournament Results Data'!AH12</f>
        <v>#DIV/0!</v>
      </c>
      <c r="AJ13" s="79"/>
      <c r="AK13" s="79"/>
      <c r="AL13" s="80"/>
      <c r="AM13" s="122"/>
      <c r="AN13" s="123"/>
      <c r="AO13" s="123"/>
      <c r="AP13" s="130"/>
      <c r="AQ13" s="81">
        <f>'Tournament Results Data'!AP12</f>
        <v>0</v>
      </c>
      <c r="AR13" s="82"/>
      <c r="AS13" s="82"/>
      <c r="AT13" s="114"/>
    </row>
    <row r="14" spans="1:48" x14ac:dyDescent="0.25">
      <c r="A14" s="52"/>
      <c r="B14" s="9">
        <f>'Tournament Results Data'!A13</f>
        <v>0</v>
      </c>
      <c r="C14" s="71">
        <f>'Tournament Results Data'!B13</f>
        <v>0</v>
      </c>
      <c r="D14" s="71"/>
      <c r="E14" s="71"/>
      <c r="F14" s="71"/>
      <c r="G14" s="71"/>
      <c r="H14" s="71"/>
      <c r="I14" s="71">
        <f>'Tournament Results Data'!H13</f>
        <v>0</v>
      </c>
      <c r="J14" s="71"/>
      <c r="K14" s="71"/>
      <c r="L14" s="71"/>
      <c r="M14" s="71"/>
      <c r="N14" s="71"/>
      <c r="O14" s="71"/>
      <c r="P14" s="71"/>
      <c r="Q14" s="71"/>
      <c r="R14" s="141"/>
      <c r="S14" s="180"/>
      <c r="T14" s="181"/>
      <c r="U14" s="181"/>
      <c r="V14" s="181"/>
      <c r="W14" s="181"/>
      <c r="X14" s="181"/>
      <c r="Y14" s="181"/>
      <c r="Z14" s="181"/>
      <c r="AA14" s="181"/>
      <c r="AB14" s="182"/>
      <c r="AC14" s="72">
        <f>'Tournament Results Data'!AB13</f>
        <v>0</v>
      </c>
      <c r="AD14" s="73"/>
      <c r="AE14" s="74"/>
      <c r="AF14" s="72">
        <f>'Tournament Results Data'!AE13</f>
        <v>0</v>
      </c>
      <c r="AG14" s="73"/>
      <c r="AH14" s="74"/>
      <c r="AI14" s="78" t="e">
        <f>'Tournament Results Data'!AH13</f>
        <v>#DIV/0!</v>
      </c>
      <c r="AJ14" s="79"/>
      <c r="AK14" s="79"/>
      <c r="AL14" s="80"/>
      <c r="AM14" s="122"/>
      <c r="AN14" s="123"/>
      <c r="AO14" s="123"/>
      <c r="AP14" s="130"/>
      <c r="AQ14" s="81">
        <f>'Tournament Results Data'!AP13</f>
        <v>0</v>
      </c>
      <c r="AR14" s="82"/>
      <c r="AS14" s="82"/>
      <c r="AT14" s="114"/>
    </row>
    <row r="15" spans="1:48" x14ac:dyDescent="0.25">
      <c r="A15" s="52"/>
      <c r="B15" s="9">
        <f>'Tournament Results Data'!A14</f>
        <v>0</v>
      </c>
      <c r="C15" s="139">
        <f>'Tournament Results Data'!B14</f>
        <v>0</v>
      </c>
      <c r="D15" s="71"/>
      <c r="E15" s="71"/>
      <c r="F15" s="71"/>
      <c r="G15" s="71"/>
      <c r="H15" s="71"/>
      <c r="I15" s="139">
        <f>'Tournament Results Data'!H14</f>
        <v>0</v>
      </c>
      <c r="J15" s="139"/>
      <c r="K15" s="139"/>
      <c r="L15" s="139"/>
      <c r="M15" s="139"/>
      <c r="N15" s="139"/>
      <c r="O15" s="139"/>
      <c r="P15" s="139"/>
      <c r="Q15" s="139"/>
      <c r="R15" s="140"/>
      <c r="S15" s="183"/>
      <c r="T15" s="184"/>
      <c r="U15" s="184"/>
      <c r="V15" s="184"/>
      <c r="W15" s="184"/>
      <c r="X15" s="184"/>
      <c r="Y15" s="184"/>
      <c r="Z15" s="184"/>
      <c r="AA15" s="184"/>
      <c r="AB15" s="185"/>
      <c r="AC15" s="72">
        <f>'Tournament Results Data'!AB14</f>
        <v>0</v>
      </c>
      <c r="AD15" s="73"/>
      <c r="AE15" s="74"/>
      <c r="AF15" s="72">
        <f>'Tournament Results Data'!AE14</f>
        <v>0</v>
      </c>
      <c r="AG15" s="73"/>
      <c r="AH15" s="74"/>
      <c r="AI15" s="78" t="e">
        <f>'Tournament Results Data'!AH14</f>
        <v>#DIV/0!</v>
      </c>
      <c r="AJ15" s="79"/>
      <c r="AK15" s="79"/>
      <c r="AL15" s="80"/>
      <c r="AM15" s="125"/>
      <c r="AN15" s="126"/>
      <c r="AO15" s="126"/>
      <c r="AP15" s="131"/>
      <c r="AQ15" s="81">
        <f>'Tournament Results Data'!$AP$14</f>
        <v>0</v>
      </c>
      <c r="AR15" s="82"/>
      <c r="AS15" s="82"/>
      <c r="AT15" s="114"/>
    </row>
    <row r="16" spans="1:48" x14ac:dyDescent="0.25">
      <c r="B16" s="8"/>
      <c r="C16" s="107"/>
      <c r="D16" s="109"/>
      <c r="E16" s="107"/>
      <c r="F16" s="108"/>
      <c r="G16" s="108"/>
      <c r="H16" s="108"/>
      <c r="I16" s="108"/>
      <c r="J16" s="108"/>
      <c r="K16" s="109"/>
      <c r="L16" s="107"/>
      <c r="M16" s="108"/>
      <c r="N16" s="108"/>
      <c r="O16" s="108"/>
      <c r="P16" s="108"/>
      <c r="Q16" s="108"/>
      <c r="R16" s="109"/>
      <c r="S16" s="107"/>
      <c r="T16" s="108"/>
      <c r="U16" s="108"/>
      <c r="V16" s="108"/>
      <c r="W16" s="108"/>
      <c r="X16" s="108"/>
      <c r="Y16" s="109"/>
      <c r="Z16" s="107"/>
      <c r="AA16" s="108"/>
      <c r="AB16" s="108"/>
      <c r="AC16" s="108"/>
      <c r="AD16" s="108"/>
      <c r="AE16" s="108"/>
      <c r="AF16" s="109"/>
      <c r="AG16" s="81"/>
      <c r="AH16" s="82"/>
      <c r="AI16" s="82"/>
      <c r="AJ16" s="82"/>
      <c r="AK16" s="82"/>
      <c r="AL16" s="82"/>
      <c r="AM16" s="83"/>
      <c r="AN16" s="176"/>
      <c r="AO16" s="98"/>
      <c r="AP16" s="98"/>
      <c r="AQ16" s="98"/>
      <c r="AR16" s="98"/>
      <c r="AS16" s="98"/>
      <c r="AT16" s="99"/>
      <c r="AV16" s="25"/>
    </row>
    <row r="17" spans="2:48" ht="14.1" customHeight="1" x14ac:dyDescent="0.25">
      <c r="B17" s="8"/>
      <c r="C17" s="81" t="str">
        <f>'Tournament Results Data'!B16</f>
        <v>Time</v>
      </c>
      <c r="D17" s="83"/>
      <c r="E17" s="81" t="str">
        <f>'Tournament Results Data'!D16</f>
        <v>8:30 AM</v>
      </c>
      <c r="F17" s="82"/>
      <c r="G17" s="82"/>
      <c r="H17" s="82"/>
      <c r="I17" s="82"/>
      <c r="J17" s="82"/>
      <c r="K17" s="83"/>
      <c r="L17" s="81" t="str">
        <f>'Tournament Results Data'!K16</f>
        <v>9:30 AM</v>
      </c>
      <c r="M17" s="82"/>
      <c r="N17" s="82"/>
      <c r="O17" s="82"/>
      <c r="P17" s="82"/>
      <c r="Q17" s="82"/>
      <c r="R17" s="83"/>
      <c r="S17" s="81" t="str">
        <f>'Tournament Results Data'!R16</f>
        <v>ASAP</v>
      </c>
      <c r="T17" s="82"/>
      <c r="U17" s="82"/>
      <c r="V17" s="82"/>
      <c r="W17" s="82"/>
      <c r="X17" s="82"/>
      <c r="Y17" s="83"/>
      <c r="Z17" s="81" t="str">
        <f>'Tournament Results Data'!Y16</f>
        <v>ASAP</v>
      </c>
      <c r="AA17" s="82"/>
      <c r="AB17" s="82"/>
      <c r="AC17" s="82"/>
      <c r="AD17" s="82"/>
      <c r="AE17" s="82"/>
      <c r="AF17" s="83"/>
      <c r="AG17" s="81" t="str">
        <f>'Tournament Results Data'!AF16</f>
        <v>ASAP</v>
      </c>
      <c r="AH17" s="82"/>
      <c r="AI17" s="82"/>
      <c r="AJ17" s="82"/>
      <c r="AK17" s="82"/>
      <c r="AL17" s="82"/>
      <c r="AM17" s="83"/>
      <c r="AN17" s="165"/>
      <c r="AO17" s="100"/>
      <c r="AP17" s="100"/>
      <c r="AQ17" s="100"/>
      <c r="AR17" s="100"/>
      <c r="AS17" s="100"/>
      <c r="AT17" s="101"/>
      <c r="AV17" s="25"/>
    </row>
    <row r="18" spans="2:48" ht="14.1" customHeight="1" x14ac:dyDescent="0.25">
      <c r="B18" s="8"/>
      <c r="C18" s="81" t="str">
        <f>'Tournament Results Data'!B17</f>
        <v>Match #</v>
      </c>
      <c r="D18" s="83"/>
      <c r="E18" s="81" t="str">
        <f>'Tournament Results Data'!D17</f>
        <v>1</v>
      </c>
      <c r="F18" s="82"/>
      <c r="G18" s="82"/>
      <c r="H18" s="82"/>
      <c r="I18" s="82"/>
      <c r="J18" s="82"/>
      <c r="K18" s="83"/>
      <c r="L18" s="81" t="str">
        <f>'Tournament Results Data'!K17</f>
        <v>2</v>
      </c>
      <c r="M18" s="82"/>
      <c r="N18" s="82"/>
      <c r="O18" s="82"/>
      <c r="P18" s="82"/>
      <c r="Q18" s="82"/>
      <c r="R18" s="83"/>
      <c r="S18" s="81" t="str">
        <f>'Tournament Results Data'!R17</f>
        <v>3</v>
      </c>
      <c r="T18" s="82"/>
      <c r="U18" s="82"/>
      <c r="V18" s="82"/>
      <c r="W18" s="82"/>
      <c r="X18" s="82"/>
      <c r="Y18" s="83"/>
      <c r="Z18" s="81" t="str">
        <f>'Tournament Results Data'!Y17</f>
        <v>4</v>
      </c>
      <c r="AA18" s="82"/>
      <c r="AB18" s="82"/>
      <c r="AC18" s="82"/>
      <c r="AD18" s="82"/>
      <c r="AE18" s="82"/>
      <c r="AF18" s="83"/>
      <c r="AG18" s="81" t="str">
        <f>'Tournament Results Data'!AF17</f>
        <v>5</v>
      </c>
      <c r="AH18" s="82"/>
      <c r="AI18" s="82"/>
      <c r="AJ18" s="82"/>
      <c r="AK18" s="82"/>
      <c r="AL18" s="82"/>
      <c r="AM18" s="83"/>
      <c r="AN18" s="165"/>
      <c r="AO18" s="100"/>
      <c r="AP18" s="100"/>
      <c r="AQ18" s="100"/>
      <c r="AR18" s="100"/>
      <c r="AS18" s="100"/>
      <c r="AT18" s="101"/>
    </row>
    <row r="19" spans="2:48" ht="14.1" customHeight="1" x14ac:dyDescent="0.25">
      <c r="B19" s="8"/>
      <c r="C19" s="81" t="str">
        <f>'Tournament Results Data'!B18</f>
        <v>Match(Work)</v>
      </c>
      <c r="D19" s="83"/>
      <c r="E19" s="81" t="str">
        <f>'Tournament Results Data'!D18</f>
        <v>2 vs 5 (4)</v>
      </c>
      <c r="F19" s="82"/>
      <c r="G19" s="82"/>
      <c r="H19" s="82"/>
      <c r="I19" s="82"/>
      <c r="J19" s="82"/>
      <c r="K19" s="83"/>
      <c r="L19" s="81" t="str">
        <f>'Tournament Results Data'!K18</f>
        <v>1 vs 4 (5)</v>
      </c>
      <c r="M19" s="82"/>
      <c r="N19" s="82"/>
      <c r="O19" s="82"/>
      <c r="P19" s="82"/>
      <c r="Q19" s="82"/>
      <c r="R19" s="83"/>
      <c r="S19" s="81" t="str">
        <f>'Tournament Results Data'!R18</f>
        <v>3 vs 5 (1)</v>
      </c>
      <c r="T19" s="82"/>
      <c r="U19" s="82"/>
      <c r="V19" s="82"/>
      <c r="W19" s="82"/>
      <c r="X19" s="82"/>
      <c r="Y19" s="83"/>
      <c r="Z19" s="81" t="str">
        <f>'Tournament Results Data'!Y18</f>
        <v>2 vs 4 (3)</v>
      </c>
      <c r="AA19" s="82"/>
      <c r="AB19" s="82"/>
      <c r="AC19" s="82"/>
      <c r="AD19" s="82"/>
      <c r="AE19" s="82"/>
      <c r="AF19" s="83"/>
      <c r="AG19" s="81" t="str">
        <f>'Tournament Results Data'!AF18</f>
        <v>1 vs 3 (2)</v>
      </c>
      <c r="AH19" s="82"/>
      <c r="AI19" s="82"/>
      <c r="AJ19" s="82"/>
      <c r="AK19" s="82"/>
      <c r="AL19" s="82"/>
      <c r="AM19" s="83"/>
      <c r="AN19" s="165"/>
      <c r="AO19" s="100"/>
      <c r="AP19" s="100"/>
      <c r="AQ19" s="100"/>
      <c r="AR19" s="100"/>
      <c r="AS19" s="100"/>
      <c r="AT19" s="101"/>
    </row>
    <row r="20" spans="2:48" ht="14.1" customHeight="1" x14ac:dyDescent="0.25">
      <c r="B20" s="8"/>
      <c r="C20" s="81" t="str">
        <f>'Tournament Results Data'!B19</f>
        <v>Score Set 1</v>
      </c>
      <c r="D20" s="83"/>
      <c r="E20" s="172">
        <f>'Tournament Results Data'!D19</f>
        <v>0</v>
      </c>
      <c r="F20" s="173"/>
      <c r="G20" s="173"/>
      <c r="H20" s="5" t="str">
        <f>'Tournament Results Data'!G19</f>
        <v>-</v>
      </c>
      <c r="I20" s="174">
        <f>'Tournament Results Data'!H19</f>
        <v>0</v>
      </c>
      <c r="J20" s="174"/>
      <c r="K20" s="175"/>
      <c r="L20" s="172">
        <f>'Tournament Results Data'!K19</f>
        <v>0</v>
      </c>
      <c r="M20" s="173"/>
      <c r="N20" s="173"/>
      <c r="O20" s="5" t="str">
        <f>'Tournament Results Data'!N19</f>
        <v>-</v>
      </c>
      <c r="P20" s="174">
        <f>'Tournament Results Data'!O19</f>
        <v>0</v>
      </c>
      <c r="Q20" s="174"/>
      <c r="R20" s="175"/>
      <c r="S20" s="172">
        <f>'Tournament Results Data'!R19</f>
        <v>0</v>
      </c>
      <c r="T20" s="173"/>
      <c r="U20" s="173"/>
      <c r="V20" s="5" t="str">
        <f>'Tournament Results Data'!U19</f>
        <v>-</v>
      </c>
      <c r="W20" s="174">
        <f>'Tournament Results Data'!V19</f>
        <v>0</v>
      </c>
      <c r="X20" s="174"/>
      <c r="Y20" s="175"/>
      <c r="Z20" s="172">
        <f>'Tournament Results Data'!Y19</f>
        <v>0</v>
      </c>
      <c r="AA20" s="173"/>
      <c r="AB20" s="173"/>
      <c r="AC20" s="5" t="str">
        <f>'Tournament Results Data'!AB19</f>
        <v>-</v>
      </c>
      <c r="AD20" s="174">
        <f>'Tournament Results Data'!AC19</f>
        <v>0</v>
      </c>
      <c r="AE20" s="174"/>
      <c r="AF20" s="175"/>
      <c r="AG20" s="172">
        <f>'Tournament Results Data'!AF19</f>
        <v>0</v>
      </c>
      <c r="AH20" s="173"/>
      <c r="AI20" s="173"/>
      <c r="AJ20" s="5" t="str">
        <f>'Tournament Results Data'!AI19</f>
        <v>-</v>
      </c>
      <c r="AK20" s="174">
        <f>'Tournament Results Data'!AJ19</f>
        <v>0</v>
      </c>
      <c r="AL20" s="174"/>
      <c r="AM20" s="175"/>
      <c r="AN20" s="165"/>
      <c r="AO20" s="100"/>
      <c r="AP20" s="100"/>
      <c r="AQ20" s="100"/>
      <c r="AR20" s="100"/>
      <c r="AS20" s="100"/>
      <c r="AT20" s="101"/>
    </row>
    <row r="21" spans="2:48" ht="14.1" customHeight="1" x14ac:dyDescent="0.25">
      <c r="B21" s="61"/>
      <c r="C21" s="81" t="str">
        <f>'Tournament Results Data'!B20</f>
        <v>Score Set 2</v>
      </c>
      <c r="D21" s="83"/>
      <c r="E21" s="172">
        <f>'Tournament Results Data'!D20</f>
        <v>0</v>
      </c>
      <c r="F21" s="173"/>
      <c r="G21" s="173"/>
      <c r="H21" s="5" t="str">
        <f>'Tournament Results Data'!G20</f>
        <v>-</v>
      </c>
      <c r="I21" s="174">
        <f>'Tournament Results Data'!H20</f>
        <v>0</v>
      </c>
      <c r="J21" s="174"/>
      <c r="K21" s="175"/>
      <c r="L21" s="172">
        <f>'Tournament Results Data'!K20</f>
        <v>0</v>
      </c>
      <c r="M21" s="173"/>
      <c r="N21" s="173"/>
      <c r="O21" s="5" t="str">
        <f>'Tournament Results Data'!N20</f>
        <v>-</v>
      </c>
      <c r="P21" s="174">
        <f>'Tournament Results Data'!O20</f>
        <v>0</v>
      </c>
      <c r="Q21" s="174"/>
      <c r="R21" s="175"/>
      <c r="S21" s="172">
        <f>'Tournament Results Data'!R20</f>
        <v>0</v>
      </c>
      <c r="T21" s="173"/>
      <c r="U21" s="173"/>
      <c r="V21" s="5" t="str">
        <f>'Tournament Results Data'!U20</f>
        <v>-</v>
      </c>
      <c r="W21" s="174">
        <f>'Tournament Results Data'!V20</f>
        <v>0</v>
      </c>
      <c r="X21" s="174"/>
      <c r="Y21" s="175"/>
      <c r="Z21" s="172">
        <f>'Tournament Results Data'!Y20</f>
        <v>0</v>
      </c>
      <c r="AA21" s="173"/>
      <c r="AB21" s="173"/>
      <c r="AC21" s="5" t="str">
        <f>'Tournament Results Data'!AB20</f>
        <v>-</v>
      </c>
      <c r="AD21" s="174">
        <f>'Tournament Results Data'!AC20</f>
        <v>0</v>
      </c>
      <c r="AE21" s="174"/>
      <c r="AF21" s="175"/>
      <c r="AG21" s="172">
        <f>'Tournament Results Data'!AF20</f>
        <v>0</v>
      </c>
      <c r="AH21" s="173"/>
      <c r="AI21" s="173"/>
      <c r="AJ21" s="5" t="str">
        <f>'Tournament Results Data'!AI20</f>
        <v>-</v>
      </c>
      <c r="AK21" s="174">
        <f>'Tournament Results Data'!AJ20</f>
        <v>0</v>
      </c>
      <c r="AL21" s="174"/>
      <c r="AM21" s="175"/>
      <c r="AN21" s="165"/>
      <c r="AO21" s="100"/>
      <c r="AP21" s="100"/>
      <c r="AQ21" s="100"/>
      <c r="AR21" s="100"/>
      <c r="AS21" s="100"/>
      <c r="AT21" s="101"/>
    </row>
    <row r="22" spans="2:48" ht="14.1" customHeight="1" thickBot="1" x14ac:dyDescent="0.3">
      <c r="B22" s="62"/>
      <c r="C22" s="189"/>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1"/>
      <c r="AN22" s="165"/>
      <c r="AO22" s="100"/>
      <c r="AP22" s="100"/>
      <c r="AQ22" s="100"/>
      <c r="AR22" s="100"/>
      <c r="AS22" s="100"/>
      <c r="AT22" s="101"/>
    </row>
    <row r="23" spans="2:48" ht="14.1" customHeight="1" x14ac:dyDescent="0.25">
      <c r="B23" s="8"/>
      <c r="C23" s="107"/>
      <c r="D23" s="109"/>
      <c r="E23" s="107"/>
      <c r="F23" s="108"/>
      <c r="G23" s="108"/>
      <c r="H23" s="108"/>
      <c r="I23" s="108"/>
      <c r="J23" s="108"/>
      <c r="K23" s="109"/>
      <c r="L23" s="107"/>
      <c r="M23" s="108"/>
      <c r="N23" s="108"/>
      <c r="O23" s="108"/>
      <c r="P23" s="108"/>
      <c r="Q23" s="108"/>
      <c r="R23" s="109"/>
      <c r="S23" s="107"/>
      <c r="T23" s="108"/>
      <c r="U23" s="108"/>
      <c r="V23" s="108"/>
      <c r="W23" s="108"/>
      <c r="X23" s="108"/>
      <c r="Y23" s="109"/>
      <c r="Z23" s="107"/>
      <c r="AA23" s="108"/>
      <c r="AB23" s="108"/>
      <c r="AC23" s="108"/>
      <c r="AD23" s="108"/>
      <c r="AE23" s="108"/>
      <c r="AF23" s="109"/>
      <c r="AG23" s="107"/>
      <c r="AH23" s="108"/>
      <c r="AI23" s="108"/>
      <c r="AJ23" s="108"/>
      <c r="AK23" s="108"/>
      <c r="AL23" s="108"/>
      <c r="AM23" s="109"/>
      <c r="AN23" s="165"/>
      <c r="AO23" s="100"/>
      <c r="AP23" s="100"/>
      <c r="AQ23" s="100"/>
      <c r="AR23" s="100"/>
      <c r="AS23" s="100"/>
      <c r="AT23" s="101"/>
    </row>
    <row r="24" spans="2:48" ht="14.1" customHeight="1" x14ac:dyDescent="0.25">
      <c r="B24" s="8"/>
      <c r="C24" s="81" t="s">
        <v>3</v>
      </c>
      <c r="D24" s="83"/>
      <c r="E24" s="81" t="s">
        <v>5</v>
      </c>
      <c r="F24" s="82"/>
      <c r="G24" s="82"/>
      <c r="H24" s="82"/>
      <c r="I24" s="82"/>
      <c r="J24" s="82"/>
      <c r="K24" s="83"/>
      <c r="L24" s="81" t="s">
        <v>5</v>
      </c>
      <c r="M24" s="82"/>
      <c r="N24" s="82"/>
      <c r="O24" s="82"/>
      <c r="P24" s="82"/>
      <c r="Q24" s="82"/>
      <c r="R24" s="83"/>
      <c r="S24" s="81" t="s">
        <v>5</v>
      </c>
      <c r="T24" s="82"/>
      <c r="U24" s="82"/>
      <c r="V24" s="82"/>
      <c r="W24" s="82"/>
      <c r="X24" s="82"/>
      <c r="Y24" s="83"/>
      <c r="Z24" s="81" t="s">
        <v>5</v>
      </c>
      <c r="AA24" s="82"/>
      <c r="AB24" s="82"/>
      <c r="AC24" s="82"/>
      <c r="AD24" s="82"/>
      <c r="AE24" s="82"/>
      <c r="AF24" s="83"/>
      <c r="AG24" s="81" t="s">
        <v>5</v>
      </c>
      <c r="AH24" s="82"/>
      <c r="AI24" s="82"/>
      <c r="AJ24" s="82"/>
      <c r="AK24" s="82"/>
      <c r="AL24" s="82"/>
      <c r="AM24" s="83"/>
      <c r="AN24" s="165"/>
      <c r="AO24" s="100"/>
      <c r="AP24" s="100"/>
      <c r="AQ24" s="100"/>
      <c r="AR24" s="100"/>
      <c r="AS24" s="100"/>
      <c r="AT24" s="101"/>
    </row>
    <row r="25" spans="2:48" ht="14.1" customHeight="1" x14ac:dyDescent="0.25">
      <c r="B25" s="8"/>
      <c r="C25" s="81" t="s">
        <v>8</v>
      </c>
      <c r="D25" s="83"/>
      <c r="E25" s="81" t="s">
        <v>29</v>
      </c>
      <c r="F25" s="82"/>
      <c r="G25" s="82"/>
      <c r="H25" s="82"/>
      <c r="I25" s="82"/>
      <c r="J25" s="82"/>
      <c r="K25" s="83"/>
      <c r="L25" s="81" t="s">
        <v>34</v>
      </c>
      <c r="M25" s="82"/>
      <c r="N25" s="82"/>
      <c r="O25" s="82"/>
      <c r="P25" s="82"/>
      <c r="Q25" s="82"/>
      <c r="R25" s="83"/>
      <c r="S25" s="81" t="s">
        <v>13</v>
      </c>
      <c r="T25" s="82"/>
      <c r="U25" s="82"/>
      <c r="V25" s="82"/>
      <c r="W25" s="82"/>
      <c r="X25" s="82"/>
      <c r="Y25" s="83"/>
      <c r="Z25" s="81" t="s">
        <v>47</v>
      </c>
      <c r="AA25" s="82"/>
      <c r="AB25" s="82"/>
      <c r="AC25" s="82"/>
      <c r="AD25" s="82"/>
      <c r="AE25" s="82"/>
      <c r="AF25" s="83"/>
      <c r="AG25" s="81" t="s">
        <v>12</v>
      </c>
      <c r="AH25" s="82"/>
      <c r="AI25" s="82"/>
      <c r="AJ25" s="82"/>
      <c r="AK25" s="82"/>
      <c r="AL25" s="82"/>
      <c r="AM25" s="83"/>
      <c r="AN25" s="165"/>
      <c r="AO25" s="100"/>
      <c r="AP25" s="100"/>
      <c r="AQ25" s="100"/>
      <c r="AR25" s="100"/>
      <c r="AS25" s="100"/>
      <c r="AT25" s="101"/>
    </row>
    <row r="26" spans="2:48" ht="14.1" customHeight="1" x14ac:dyDescent="0.25">
      <c r="B26" s="8"/>
      <c r="C26" s="81" t="s">
        <v>21</v>
      </c>
      <c r="D26" s="83"/>
      <c r="E26" s="81" t="s">
        <v>7</v>
      </c>
      <c r="F26" s="82"/>
      <c r="G26" s="82"/>
      <c r="H26" s="82"/>
      <c r="I26" s="82"/>
      <c r="J26" s="82"/>
      <c r="K26" s="83"/>
      <c r="L26" s="81" t="s">
        <v>55</v>
      </c>
      <c r="M26" s="82"/>
      <c r="N26" s="82"/>
      <c r="O26" s="82"/>
      <c r="P26" s="82"/>
      <c r="Q26" s="82"/>
      <c r="R26" s="83"/>
      <c r="S26" s="81" t="s">
        <v>56</v>
      </c>
      <c r="T26" s="82"/>
      <c r="U26" s="82"/>
      <c r="V26" s="82"/>
      <c r="W26" s="82"/>
      <c r="X26" s="82"/>
      <c r="Y26" s="83"/>
      <c r="Z26" s="81" t="s">
        <v>57</v>
      </c>
      <c r="AA26" s="82"/>
      <c r="AB26" s="82"/>
      <c r="AC26" s="82"/>
      <c r="AD26" s="82"/>
      <c r="AE26" s="82"/>
      <c r="AF26" s="83"/>
      <c r="AG26" s="81" t="s">
        <v>58</v>
      </c>
      <c r="AH26" s="82"/>
      <c r="AI26" s="82"/>
      <c r="AJ26" s="82"/>
      <c r="AK26" s="82"/>
      <c r="AL26" s="82"/>
      <c r="AM26" s="83"/>
      <c r="AN26" s="165"/>
      <c r="AO26" s="100"/>
      <c r="AP26" s="100"/>
      <c r="AQ26" s="100"/>
      <c r="AR26" s="100"/>
      <c r="AS26" s="100"/>
      <c r="AT26" s="101"/>
    </row>
    <row r="27" spans="2:48" ht="14.1" customHeight="1" x14ac:dyDescent="0.25">
      <c r="B27" s="8"/>
      <c r="C27" s="81" t="s">
        <v>22</v>
      </c>
      <c r="D27" s="83"/>
      <c r="E27" s="172">
        <f>'Tournament Results Data'!D26</f>
        <v>0</v>
      </c>
      <c r="F27" s="173"/>
      <c r="G27" s="173"/>
      <c r="H27" s="5" t="s">
        <v>11</v>
      </c>
      <c r="I27" s="174">
        <f>'Tournament Results Data'!H26</f>
        <v>0</v>
      </c>
      <c r="J27" s="174"/>
      <c r="K27" s="175"/>
      <c r="L27" s="172">
        <f>'Tournament Results Data'!K26</f>
        <v>0</v>
      </c>
      <c r="M27" s="173"/>
      <c r="N27" s="173"/>
      <c r="O27" s="5" t="s">
        <v>11</v>
      </c>
      <c r="P27" s="174">
        <f>'Tournament Results Data'!O26</f>
        <v>0</v>
      </c>
      <c r="Q27" s="174"/>
      <c r="R27" s="175"/>
      <c r="S27" s="172">
        <f>'Tournament Results Data'!R26</f>
        <v>0</v>
      </c>
      <c r="T27" s="173"/>
      <c r="U27" s="173"/>
      <c r="V27" s="5" t="s">
        <v>11</v>
      </c>
      <c r="W27" s="174">
        <f>'Tournament Results Data'!V26</f>
        <v>0</v>
      </c>
      <c r="X27" s="174"/>
      <c r="Y27" s="175"/>
      <c r="Z27" s="172">
        <f>'Tournament Results Data'!Y26</f>
        <v>0</v>
      </c>
      <c r="AA27" s="173"/>
      <c r="AB27" s="173"/>
      <c r="AC27" s="5" t="s">
        <v>11</v>
      </c>
      <c r="AD27" s="174">
        <f>'Tournament Results Data'!AC26</f>
        <v>0</v>
      </c>
      <c r="AE27" s="174"/>
      <c r="AF27" s="175"/>
      <c r="AG27" s="172">
        <f>'Tournament Results Data'!AF26</f>
        <v>0</v>
      </c>
      <c r="AH27" s="173"/>
      <c r="AI27" s="173"/>
      <c r="AJ27" s="5" t="s">
        <v>11</v>
      </c>
      <c r="AK27" s="174">
        <f>'Tournament Results Data'!AJ26</f>
        <v>0</v>
      </c>
      <c r="AL27" s="174"/>
      <c r="AM27" s="175"/>
      <c r="AN27" s="165"/>
      <c r="AO27" s="100"/>
      <c r="AP27" s="100"/>
      <c r="AQ27" s="100"/>
      <c r="AR27" s="100"/>
      <c r="AS27" s="100"/>
      <c r="AT27" s="101"/>
    </row>
    <row r="28" spans="2:48" ht="14.1" customHeight="1" x14ac:dyDescent="0.25">
      <c r="B28" s="61"/>
      <c r="C28" s="81" t="s">
        <v>23</v>
      </c>
      <c r="D28" s="83"/>
      <c r="E28" s="172">
        <f>'Tournament Results Data'!D27</f>
        <v>0</v>
      </c>
      <c r="F28" s="173"/>
      <c r="G28" s="173"/>
      <c r="H28" s="5" t="s">
        <v>11</v>
      </c>
      <c r="I28" s="174">
        <f>'Tournament Results Data'!H27</f>
        <v>0</v>
      </c>
      <c r="J28" s="174"/>
      <c r="K28" s="175"/>
      <c r="L28" s="172">
        <f>'Tournament Results Data'!K27</f>
        <v>0</v>
      </c>
      <c r="M28" s="173"/>
      <c r="N28" s="173"/>
      <c r="O28" s="5" t="s">
        <v>11</v>
      </c>
      <c r="P28" s="174">
        <f>'Tournament Results Data'!O27</f>
        <v>0</v>
      </c>
      <c r="Q28" s="174"/>
      <c r="R28" s="175"/>
      <c r="S28" s="172">
        <f>'Tournament Results Data'!R27</f>
        <v>0</v>
      </c>
      <c r="T28" s="173"/>
      <c r="U28" s="173"/>
      <c r="V28" s="5" t="s">
        <v>11</v>
      </c>
      <c r="W28" s="174">
        <f>'Tournament Results Data'!V27</f>
        <v>0</v>
      </c>
      <c r="X28" s="174"/>
      <c r="Y28" s="175"/>
      <c r="Z28" s="172">
        <f>'Tournament Results Data'!Y27</f>
        <v>0</v>
      </c>
      <c r="AA28" s="173"/>
      <c r="AB28" s="173"/>
      <c r="AC28" s="5" t="s">
        <v>11</v>
      </c>
      <c r="AD28" s="174">
        <f>'Tournament Results Data'!AC27</f>
        <v>0</v>
      </c>
      <c r="AE28" s="174"/>
      <c r="AF28" s="175"/>
      <c r="AG28" s="172">
        <f>'Tournament Results Data'!AF27</f>
        <v>0</v>
      </c>
      <c r="AH28" s="173"/>
      <c r="AI28" s="173"/>
      <c r="AJ28" s="5" t="s">
        <v>11</v>
      </c>
      <c r="AK28" s="174">
        <f>'Tournament Results Data'!AJ27</f>
        <v>0</v>
      </c>
      <c r="AL28" s="174"/>
      <c r="AM28" s="175"/>
      <c r="AN28" s="165"/>
      <c r="AO28" s="100"/>
      <c r="AP28" s="100"/>
      <c r="AQ28" s="100"/>
      <c r="AR28" s="100"/>
      <c r="AS28" s="100"/>
      <c r="AT28" s="101"/>
    </row>
    <row r="29" spans="2:48" ht="13.8" thickBot="1" x14ac:dyDescent="0.3">
      <c r="B29" s="10"/>
      <c r="C29" s="170"/>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71"/>
      <c r="AN29" s="110"/>
      <c r="AO29" s="102"/>
      <c r="AP29" s="102"/>
      <c r="AQ29" s="102"/>
      <c r="AR29" s="102"/>
      <c r="AS29" s="102"/>
      <c r="AT29" s="103"/>
    </row>
    <row r="31" spans="2:48" ht="13.8" thickBot="1" x14ac:dyDescent="0.3"/>
    <row r="32" spans="2:48" x14ac:dyDescent="0.25">
      <c r="B32" s="7"/>
      <c r="C32" s="105" t="str">
        <f>'Tournament Results Data'!$B$31</f>
        <v>Pool A</v>
      </c>
      <c r="D32" s="105"/>
      <c r="E32" s="105"/>
      <c r="F32" s="105"/>
      <c r="G32" s="105"/>
      <c r="H32" s="105"/>
      <c r="I32" s="105"/>
      <c r="J32" s="105"/>
      <c r="K32" s="105"/>
      <c r="L32" s="105"/>
      <c r="M32" s="105"/>
      <c r="N32" s="105"/>
      <c r="O32" s="105"/>
      <c r="P32" s="105"/>
      <c r="Q32" s="105"/>
      <c r="R32" s="106"/>
      <c r="S32" s="104"/>
      <c r="T32" s="105"/>
      <c r="U32" s="105"/>
      <c r="V32" s="105"/>
      <c r="W32" s="105"/>
      <c r="X32" s="105"/>
      <c r="Y32" s="105"/>
      <c r="Z32" s="105"/>
      <c r="AA32" s="105"/>
      <c r="AB32" s="106"/>
      <c r="AC32" s="104" t="s">
        <v>90</v>
      </c>
      <c r="AD32" s="105"/>
      <c r="AE32" s="105"/>
      <c r="AF32" s="105"/>
      <c r="AG32" s="105"/>
      <c r="AH32" s="105"/>
      <c r="AI32" s="105"/>
      <c r="AJ32" s="105"/>
      <c r="AK32" s="105"/>
      <c r="AL32" s="106"/>
      <c r="AM32" s="119"/>
      <c r="AN32" s="120"/>
      <c r="AO32" s="120"/>
      <c r="AP32" s="129"/>
      <c r="AQ32" s="119" t="s">
        <v>2</v>
      </c>
      <c r="AR32" s="120"/>
      <c r="AS32" s="120"/>
      <c r="AT32" s="121"/>
    </row>
    <row r="33" spans="2:46" x14ac:dyDescent="0.25">
      <c r="B33" s="8"/>
      <c r="C33" s="100"/>
      <c r="D33" s="100"/>
      <c r="E33" s="100"/>
      <c r="F33" s="100"/>
      <c r="G33" s="100"/>
      <c r="H33" s="100"/>
      <c r="I33" s="100"/>
      <c r="J33" s="100"/>
      <c r="K33" s="100"/>
      <c r="L33" s="100"/>
      <c r="M33" s="100"/>
      <c r="N33" s="100"/>
      <c r="O33" s="100"/>
      <c r="P33" s="100"/>
      <c r="Q33" s="100"/>
      <c r="R33" s="148"/>
      <c r="S33" s="165"/>
      <c r="T33" s="100"/>
      <c r="U33" s="100"/>
      <c r="V33" s="100"/>
      <c r="W33" s="100"/>
      <c r="X33" s="100"/>
      <c r="Y33" s="100"/>
      <c r="Z33" s="100"/>
      <c r="AA33" s="100"/>
      <c r="AB33" s="148"/>
      <c r="AC33" s="107"/>
      <c r="AD33" s="108"/>
      <c r="AE33" s="108"/>
      <c r="AF33" s="108"/>
      <c r="AG33" s="108"/>
      <c r="AH33" s="108"/>
      <c r="AI33" s="108"/>
      <c r="AJ33" s="108"/>
      <c r="AK33" s="108"/>
      <c r="AL33" s="109"/>
      <c r="AM33" s="122"/>
      <c r="AN33" s="123"/>
      <c r="AO33" s="123"/>
      <c r="AP33" s="130"/>
      <c r="AQ33" s="122"/>
      <c r="AR33" s="123"/>
      <c r="AS33" s="123"/>
      <c r="AT33" s="124"/>
    </row>
    <row r="34" spans="2:46" x14ac:dyDescent="0.25">
      <c r="B34" s="53"/>
      <c r="C34" s="108" t="s">
        <v>35</v>
      </c>
      <c r="D34" s="108"/>
      <c r="E34" s="108"/>
      <c r="F34" s="108"/>
      <c r="G34" s="108"/>
      <c r="H34" s="108"/>
      <c r="I34" s="108"/>
      <c r="J34" s="108"/>
      <c r="K34" s="108"/>
      <c r="L34" s="108"/>
      <c r="M34" s="108"/>
      <c r="N34" s="108"/>
      <c r="O34" s="108"/>
      <c r="P34" s="108"/>
      <c r="Q34" s="108"/>
      <c r="R34" s="109"/>
      <c r="S34" s="165"/>
      <c r="T34" s="100"/>
      <c r="U34" s="100"/>
      <c r="V34" s="100"/>
      <c r="W34" s="100"/>
      <c r="X34" s="100"/>
      <c r="Y34" s="100"/>
      <c r="Z34" s="100"/>
      <c r="AA34" s="100"/>
      <c r="AB34" s="148"/>
      <c r="AC34" s="81" t="s">
        <v>0</v>
      </c>
      <c r="AD34" s="82"/>
      <c r="AE34" s="83"/>
      <c r="AF34" s="81" t="s">
        <v>1</v>
      </c>
      <c r="AG34" s="82"/>
      <c r="AH34" s="83"/>
      <c r="AI34" s="81" t="s">
        <v>9</v>
      </c>
      <c r="AJ34" s="82"/>
      <c r="AK34" s="82"/>
      <c r="AL34" s="83"/>
      <c r="AM34" s="122"/>
      <c r="AN34" s="123"/>
      <c r="AO34" s="123"/>
      <c r="AP34" s="130"/>
      <c r="AQ34" s="125"/>
      <c r="AR34" s="126"/>
      <c r="AS34" s="126"/>
      <c r="AT34" s="127"/>
    </row>
    <row r="35" spans="2:46" x14ac:dyDescent="0.25">
      <c r="B35" s="9" t="s">
        <v>36</v>
      </c>
      <c r="C35" s="71">
        <f>'Tournament Results Data'!B34</f>
        <v>0</v>
      </c>
      <c r="D35" s="71"/>
      <c r="E35" s="71"/>
      <c r="F35" s="71"/>
      <c r="G35" s="71"/>
      <c r="H35" s="71"/>
      <c r="I35" s="71">
        <f>'Tournament Results Data'!H34</f>
        <v>0</v>
      </c>
      <c r="J35" s="71"/>
      <c r="K35" s="71"/>
      <c r="L35" s="71"/>
      <c r="M35" s="71"/>
      <c r="N35" s="71"/>
      <c r="O35" s="71"/>
      <c r="P35" s="71"/>
      <c r="Q35" s="71"/>
      <c r="R35" s="141"/>
      <c r="S35" s="165"/>
      <c r="T35" s="100"/>
      <c r="U35" s="100"/>
      <c r="V35" s="100"/>
      <c r="W35" s="100"/>
      <c r="X35" s="100"/>
      <c r="Y35" s="100"/>
      <c r="Z35" s="100"/>
      <c r="AA35" s="100"/>
      <c r="AB35" s="148"/>
      <c r="AC35" s="72">
        <f>'Tournament Results Data'!AB34</f>
        <v>0</v>
      </c>
      <c r="AD35" s="73"/>
      <c r="AE35" s="74"/>
      <c r="AF35" s="72">
        <f>'Tournament Results Data'!AE34</f>
        <v>0</v>
      </c>
      <c r="AG35" s="73"/>
      <c r="AH35" s="74"/>
      <c r="AI35" s="78" t="e">
        <f>'Tournament Results Data'!AH34</f>
        <v>#DIV/0!</v>
      </c>
      <c r="AJ35" s="79"/>
      <c r="AK35" s="79"/>
      <c r="AL35" s="80"/>
      <c r="AM35" s="122"/>
      <c r="AN35" s="123"/>
      <c r="AO35" s="123"/>
      <c r="AP35" s="130"/>
      <c r="AQ35" s="81">
        <f>'Tournament Results Data'!AP34</f>
        <v>0</v>
      </c>
      <c r="AR35" s="82"/>
      <c r="AS35" s="82"/>
      <c r="AT35" s="114"/>
    </row>
    <row r="36" spans="2:46" x14ac:dyDescent="0.25">
      <c r="B36" s="9" t="s">
        <v>37</v>
      </c>
      <c r="C36" s="71">
        <f>'Tournament Results Data'!B35</f>
        <v>0</v>
      </c>
      <c r="D36" s="71"/>
      <c r="E36" s="71"/>
      <c r="F36" s="71"/>
      <c r="G36" s="71"/>
      <c r="H36" s="71"/>
      <c r="I36" s="71">
        <f>'Tournament Results Data'!H35</f>
        <v>0</v>
      </c>
      <c r="J36" s="71"/>
      <c r="K36" s="71"/>
      <c r="L36" s="71"/>
      <c r="M36" s="71"/>
      <c r="N36" s="71"/>
      <c r="O36" s="71"/>
      <c r="P36" s="71"/>
      <c r="Q36" s="71"/>
      <c r="R36" s="141"/>
      <c r="S36" s="165"/>
      <c r="T36" s="100"/>
      <c r="U36" s="100"/>
      <c r="V36" s="100"/>
      <c r="W36" s="100"/>
      <c r="X36" s="100"/>
      <c r="Y36" s="100"/>
      <c r="Z36" s="100"/>
      <c r="AA36" s="100"/>
      <c r="AB36" s="148"/>
      <c r="AC36" s="72">
        <f>'Tournament Results Data'!AB35</f>
        <v>0</v>
      </c>
      <c r="AD36" s="73"/>
      <c r="AE36" s="74"/>
      <c r="AF36" s="72">
        <f>'Tournament Results Data'!AE35</f>
        <v>0</v>
      </c>
      <c r="AG36" s="73"/>
      <c r="AH36" s="74"/>
      <c r="AI36" s="78" t="e">
        <f>'Tournament Results Data'!AH35</f>
        <v>#DIV/0!</v>
      </c>
      <c r="AJ36" s="79"/>
      <c r="AK36" s="79"/>
      <c r="AL36" s="80"/>
      <c r="AM36" s="122"/>
      <c r="AN36" s="123"/>
      <c r="AO36" s="123"/>
      <c r="AP36" s="130"/>
      <c r="AQ36" s="81">
        <f>'Tournament Results Data'!AP35</f>
        <v>0</v>
      </c>
      <c r="AR36" s="82"/>
      <c r="AS36" s="82"/>
      <c r="AT36" s="114"/>
    </row>
    <row r="37" spans="2:46" x14ac:dyDescent="0.25">
      <c r="B37" s="9" t="s">
        <v>38</v>
      </c>
      <c r="C37" s="71">
        <f>'Tournament Results Data'!B36</f>
        <v>0</v>
      </c>
      <c r="D37" s="71"/>
      <c r="E37" s="71"/>
      <c r="F37" s="71"/>
      <c r="G37" s="71"/>
      <c r="H37" s="71"/>
      <c r="I37" s="71">
        <f>'Tournament Results Data'!H36</f>
        <v>0</v>
      </c>
      <c r="J37" s="71"/>
      <c r="K37" s="71"/>
      <c r="L37" s="71"/>
      <c r="M37" s="71"/>
      <c r="N37" s="71"/>
      <c r="O37" s="71"/>
      <c r="P37" s="71"/>
      <c r="Q37" s="71"/>
      <c r="R37" s="141"/>
      <c r="S37" s="165"/>
      <c r="T37" s="100"/>
      <c r="U37" s="100"/>
      <c r="V37" s="100"/>
      <c r="W37" s="100"/>
      <c r="X37" s="100"/>
      <c r="Y37" s="100"/>
      <c r="Z37" s="100"/>
      <c r="AA37" s="100"/>
      <c r="AB37" s="148"/>
      <c r="AC37" s="72">
        <f>'Tournament Results Data'!AB36</f>
        <v>0</v>
      </c>
      <c r="AD37" s="73"/>
      <c r="AE37" s="74"/>
      <c r="AF37" s="72">
        <f>'Tournament Results Data'!AE36</f>
        <v>0</v>
      </c>
      <c r="AG37" s="73"/>
      <c r="AH37" s="74"/>
      <c r="AI37" s="78" t="e">
        <f>'Tournament Results Data'!AH36</f>
        <v>#DIV/0!</v>
      </c>
      <c r="AJ37" s="79"/>
      <c r="AK37" s="79"/>
      <c r="AL37" s="80"/>
      <c r="AM37" s="122"/>
      <c r="AN37" s="123"/>
      <c r="AO37" s="123"/>
      <c r="AP37" s="130"/>
      <c r="AQ37" s="81">
        <f>'Tournament Results Data'!AP36</f>
        <v>0</v>
      </c>
      <c r="AR37" s="82"/>
      <c r="AS37" s="82"/>
      <c r="AT37" s="114"/>
    </row>
    <row r="38" spans="2:46" x14ac:dyDescent="0.25">
      <c r="B38" s="9" t="s">
        <v>39</v>
      </c>
      <c r="C38" s="71">
        <f>'Tournament Results Data'!B37</f>
        <v>0</v>
      </c>
      <c r="D38" s="71"/>
      <c r="E38" s="71"/>
      <c r="F38" s="71"/>
      <c r="G38" s="71"/>
      <c r="H38" s="71"/>
      <c r="I38" s="71">
        <f>'Tournament Results Data'!H37</f>
        <v>0</v>
      </c>
      <c r="J38" s="71"/>
      <c r="K38" s="71"/>
      <c r="L38" s="71"/>
      <c r="M38" s="71"/>
      <c r="N38" s="71"/>
      <c r="O38" s="71"/>
      <c r="P38" s="71"/>
      <c r="Q38" s="71"/>
      <c r="R38" s="141"/>
      <c r="S38" s="107"/>
      <c r="T38" s="108"/>
      <c r="U38" s="108"/>
      <c r="V38" s="108"/>
      <c r="W38" s="108"/>
      <c r="X38" s="108"/>
      <c r="Y38" s="108"/>
      <c r="Z38" s="108"/>
      <c r="AA38" s="108"/>
      <c r="AB38" s="109"/>
      <c r="AC38" s="72">
        <f>'Tournament Results Data'!AB37</f>
        <v>0</v>
      </c>
      <c r="AD38" s="73"/>
      <c r="AE38" s="74"/>
      <c r="AF38" s="72">
        <f>'Tournament Results Data'!AE37</f>
        <v>0</v>
      </c>
      <c r="AG38" s="73"/>
      <c r="AH38" s="74"/>
      <c r="AI38" s="78" t="e">
        <f>'Tournament Results Data'!AH37</f>
        <v>#DIV/0!</v>
      </c>
      <c r="AJ38" s="79"/>
      <c r="AK38" s="79"/>
      <c r="AL38" s="80"/>
      <c r="AM38" s="125"/>
      <c r="AN38" s="126"/>
      <c r="AO38" s="126"/>
      <c r="AP38" s="131"/>
      <c r="AQ38" s="81">
        <f>'Tournament Results Data'!AP37</f>
        <v>0</v>
      </c>
      <c r="AR38" s="82"/>
      <c r="AS38" s="82"/>
      <c r="AT38" s="114"/>
    </row>
    <row r="39" spans="2:46" x14ac:dyDescent="0.25">
      <c r="B39" s="8"/>
      <c r="C39" s="107"/>
      <c r="D39" s="109"/>
      <c r="E39" s="107"/>
      <c r="F39" s="108"/>
      <c r="G39" s="108"/>
      <c r="H39" s="108"/>
      <c r="I39" s="108"/>
      <c r="J39" s="108"/>
      <c r="K39" s="109"/>
      <c r="L39" s="107"/>
      <c r="M39" s="108"/>
      <c r="N39" s="108"/>
      <c r="O39" s="108"/>
      <c r="P39" s="108"/>
      <c r="Q39" s="108"/>
      <c r="R39" s="109"/>
      <c r="S39" s="107"/>
      <c r="T39" s="108"/>
      <c r="U39" s="108"/>
      <c r="V39" s="108"/>
      <c r="W39" s="108"/>
      <c r="X39" s="108"/>
      <c r="Y39" s="109"/>
      <c r="Z39" s="107"/>
      <c r="AA39" s="108"/>
      <c r="AB39" s="108"/>
      <c r="AC39" s="108"/>
      <c r="AD39" s="108"/>
      <c r="AE39" s="108"/>
      <c r="AF39" s="109"/>
      <c r="AG39" s="107"/>
      <c r="AH39" s="108"/>
      <c r="AI39" s="108"/>
      <c r="AJ39" s="108"/>
      <c r="AK39" s="108"/>
      <c r="AL39" s="108"/>
      <c r="AM39" s="109"/>
      <c r="AN39" s="107"/>
      <c r="AO39" s="108"/>
      <c r="AP39" s="108"/>
      <c r="AQ39" s="108"/>
      <c r="AR39" s="108"/>
      <c r="AS39" s="108"/>
      <c r="AT39" s="147"/>
    </row>
    <row r="40" spans="2:46" x14ac:dyDescent="0.25">
      <c r="B40" s="8"/>
      <c r="C40" s="81" t="s">
        <v>3</v>
      </c>
      <c r="D40" s="83"/>
      <c r="E40" s="81" t="str">
        <f>'Tournament Results Data'!D39</f>
        <v>8:30 AM</v>
      </c>
      <c r="F40" s="82"/>
      <c r="G40" s="82"/>
      <c r="H40" s="82"/>
      <c r="I40" s="82"/>
      <c r="J40" s="82"/>
      <c r="K40" s="83"/>
      <c r="L40" s="81" t="str">
        <f>'Tournament Results Data'!K39</f>
        <v>9:30 AM</v>
      </c>
      <c r="M40" s="82"/>
      <c r="N40" s="82"/>
      <c r="O40" s="82"/>
      <c r="P40" s="82"/>
      <c r="Q40" s="82"/>
      <c r="R40" s="83"/>
      <c r="S40" s="81" t="str">
        <f>'Tournament Results Data'!R39</f>
        <v>ASAP</v>
      </c>
      <c r="T40" s="82"/>
      <c r="U40" s="82"/>
      <c r="V40" s="82"/>
      <c r="W40" s="82"/>
      <c r="X40" s="82"/>
      <c r="Y40" s="83"/>
      <c r="Z40" s="81" t="str">
        <f>'Tournament Results Data'!Y39</f>
        <v>ASAP</v>
      </c>
      <c r="AA40" s="82"/>
      <c r="AB40" s="82"/>
      <c r="AC40" s="82"/>
      <c r="AD40" s="82"/>
      <c r="AE40" s="82"/>
      <c r="AF40" s="83"/>
      <c r="AG40" s="81" t="str">
        <f>'Tournament Results Data'!AF39</f>
        <v>ASAP</v>
      </c>
      <c r="AH40" s="82"/>
      <c r="AI40" s="82"/>
      <c r="AJ40" s="82"/>
      <c r="AK40" s="82"/>
      <c r="AL40" s="82"/>
      <c r="AM40" s="83"/>
      <c r="AN40" s="81" t="str">
        <f>'Tournament Results Data'!AM39</f>
        <v>ASAP</v>
      </c>
      <c r="AO40" s="82"/>
      <c r="AP40" s="82"/>
      <c r="AQ40" s="82"/>
      <c r="AR40" s="82"/>
      <c r="AS40" s="82"/>
      <c r="AT40" s="114"/>
    </row>
    <row r="41" spans="2:46" x14ac:dyDescent="0.25">
      <c r="B41" s="8"/>
      <c r="C41" s="81" t="s">
        <v>8</v>
      </c>
      <c r="D41" s="83"/>
      <c r="E41" s="81" t="s">
        <v>24</v>
      </c>
      <c r="F41" s="82"/>
      <c r="G41" s="82"/>
      <c r="H41" s="82"/>
      <c r="I41" s="82"/>
      <c r="J41" s="82"/>
      <c r="K41" s="83"/>
      <c r="L41" s="81" t="s">
        <v>25</v>
      </c>
      <c r="M41" s="82"/>
      <c r="N41" s="82"/>
      <c r="O41" s="82"/>
      <c r="P41" s="82"/>
      <c r="Q41" s="82"/>
      <c r="R41" s="83"/>
      <c r="S41" s="81" t="s">
        <v>26</v>
      </c>
      <c r="T41" s="82"/>
      <c r="U41" s="82"/>
      <c r="V41" s="82"/>
      <c r="W41" s="82"/>
      <c r="X41" s="82"/>
      <c r="Y41" s="83"/>
      <c r="Z41" s="81" t="s">
        <v>27</v>
      </c>
      <c r="AA41" s="82"/>
      <c r="AB41" s="82"/>
      <c r="AC41" s="82"/>
      <c r="AD41" s="82"/>
      <c r="AE41" s="82"/>
      <c r="AF41" s="83"/>
      <c r="AG41" s="81" t="s">
        <v>28</v>
      </c>
      <c r="AH41" s="82"/>
      <c r="AI41" s="82"/>
      <c r="AJ41" s="82"/>
      <c r="AK41" s="82"/>
      <c r="AL41" s="82"/>
      <c r="AM41" s="83"/>
      <c r="AN41" s="81" t="s">
        <v>29</v>
      </c>
      <c r="AO41" s="82"/>
      <c r="AP41" s="82"/>
      <c r="AQ41" s="82"/>
      <c r="AR41" s="82"/>
      <c r="AS41" s="82"/>
      <c r="AT41" s="114"/>
    </row>
    <row r="42" spans="2:46" x14ac:dyDescent="0.25">
      <c r="B42" s="8"/>
      <c r="C42" s="81" t="s">
        <v>21</v>
      </c>
      <c r="D42" s="83"/>
      <c r="E42" s="81" t="s">
        <v>4</v>
      </c>
      <c r="F42" s="82"/>
      <c r="G42" s="82"/>
      <c r="H42" s="82"/>
      <c r="I42" s="82"/>
      <c r="J42" s="82"/>
      <c r="K42" s="83"/>
      <c r="L42" s="81" t="s">
        <v>43</v>
      </c>
      <c r="M42" s="82"/>
      <c r="N42" s="82"/>
      <c r="O42" s="82"/>
      <c r="P42" s="82"/>
      <c r="Q42" s="82"/>
      <c r="R42" s="83"/>
      <c r="S42" s="81" t="s">
        <v>44</v>
      </c>
      <c r="T42" s="82"/>
      <c r="U42" s="82"/>
      <c r="V42" s="82"/>
      <c r="W42" s="82"/>
      <c r="X42" s="82"/>
      <c r="Y42" s="83"/>
      <c r="Z42" s="81" t="s">
        <v>7</v>
      </c>
      <c r="AA42" s="82"/>
      <c r="AB42" s="82"/>
      <c r="AC42" s="82"/>
      <c r="AD42" s="82"/>
      <c r="AE42" s="82"/>
      <c r="AF42" s="83"/>
      <c r="AG42" s="81" t="s">
        <v>6</v>
      </c>
      <c r="AH42" s="82"/>
      <c r="AI42" s="82"/>
      <c r="AJ42" s="82"/>
      <c r="AK42" s="82"/>
      <c r="AL42" s="82"/>
      <c r="AM42" s="83"/>
      <c r="AN42" s="81" t="s">
        <v>45</v>
      </c>
      <c r="AO42" s="82"/>
      <c r="AP42" s="82"/>
      <c r="AQ42" s="82"/>
      <c r="AR42" s="82"/>
      <c r="AS42" s="82"/>
      <c r="AT42" s="114"/>
    </row>
    <row r="43" spans="2:46" x14ac:dyDescent="0.25">
      <c r="B43" s="8"/>
      <c r="C43" s="81" t="s">
        <v>87</v>
      </c>
      <c r="D43" s="83"/>
      <c r="E43" s="137">
        <f>'Tournament Results Data'!D42</f>
        <v>0</v>
      </c>
      <c r="F43" s="138"/>
      <c r="G43" s="138"/>
      <c r="H43" s="5" t="str">
        <f>'Tournament Results Data'!G42</f>
        <v>-</v>
      </c>
      <c r="I43" s="139">
        <f>'Tournament Results Data'!H42</f>
        <v>0</v>
      </c>
      <c r="J43" s="139"/>
      <c r="K43" s="140"/>
      <c r="L43" s="137">
        <f>'Tournament Results Data'!K42</f>
        <v>0</v>
      </c>
      <c r="M43" s="138"/>
      <c r="N43" s="138"/>
      <c r="O43" s="5" t="str">
        <f>'Tournament Results Data'!N42</f>
        <v>-</v>
      </c>
      <c r="P43" s="139">
        <f>'Tournament Results Data'!O42</f>
        <v>0</v>
      </c>
      <c r="Q43" s="139"/>
      <c r="R43" s="140"/>
      <c r="S43" s="137">
        <f>'Tournament Results Data'!R42</f>
        <v>0</v>
      </c>
      <c r="T43" s="138"/>
      <c r="U43" s="138"/>
      <c r="V43" s="5" t="str">
        <f>'Tournament Results Data'!U42</f>
        <v>-</v>
      </c>
      <c r="W43" s="139">
        <f>'Tournament Results Data'!V42</f>
        <v>0</v>
      </c>
      <c r="X43" s="139"/>
      <c r="Y43" s="140"/>
      <c r="Z43" s="137">
        <f>'Tournament Results Data'!Y42</f>
        <v>0</v>
      </c>
      <c r="AA43" s="138"/>
      <c r="AB43" s="138"/>
      <c r="AC43" s="5" t="str">
        <f>'Tournament Results Data'!AB42</f>
        <v>-</v>
      </c>
      <c r="AD43" s="139">
        <f>'Tournament Results Data'!AC42</f>
        <v>0</v>
      </c>
      <c r="AE43" s="139"/>
      <c r="AF43" s="140"/>
      <c r="AG43" s="137">
        <f>'Tournament Results Data'!AF42</f>
        <v>0</v>
      </c>
      <c r="AH43" s="138"/>
      <c r="AI43" s="138"/>
      <c r="AJ43" s="5" t="str">
        <f>'Tournament Results Data'!AI42</f>
        <v>-</v>
      </c>
      <c r="AK43" s="139">
        <f>'Tournament Results Data'!AJ42</f>
        <v>0</v>
      </c>
      <c r="AL43" s="139"/>
      <c r="AM43" s="140"/>
      <c r="AN43" s="137">
        <f>'Tournament Results Data'!AM42</f>
        <v>0</v>
      </c>
      <c r="AO43" s="138"/>
      <c r="AP43" s="138"/>
      <c r="AQ43" s="5" t="str">
        <f>'Tournament Results Data'!AP42</f>
        <v>-</v>
      </c>
      <c r="AR43" s="139">
        <f>'Tournament Results Data'!AQ42</f>
        <v>0</v>
      </c>
      <c r="AS43" s="139"/>
      <c r="AT43" s="146"/>
    </row>
    <row r="44" spans="2:46" x14ac:dyDescent="0.25">
      <c r="B44" s="8"/>
      <c r="C44" s="81" t="s">
        <v>88</v>
      </c>
      <c r="D44" s="83"/>
      <c r="E44" s="137">
        <f>'Tournament Results Data'!D43</f>
        <v>0</v>
      </c>
      <c r="F44" s="138"/>
      <c r="G44" s="138"/>
      <c r="H44" s="5" t="str">
        <f>'Tournament Results Data'!G43</f>
        <v>-</v>
      </c>
      <c r="I44" s="139">
        <f>'Tournament Results Data'!H43</f>
        <v>0</v>
      </c>
      <c r="J44" s="139"/>
      <c r="K44" s="140"/>
      <c r="L44" s="137">
        <f>'Tournament Results Data'!K43</f>
        <v>0</v>
      </c>
      <c r="M44" s="138"/>
      <c r="N44" s="138"/>
      <c r="O44" s="5" t="str">
        <f>'Tournament Results Data'!N43</f>
        <v>-</v>
      </c>
      <c r="P44" s="139">
        <f>'Tournament Results Data'!O43</f>
        <v>0</v>
      </c>
      <c r="Q44" s="139"/>
      <c r="R44" s="140"/>
      <c r="S44" s="137">
        <f>'Tournament Results Data'!R43</f>
        <v>0</v>
      </c>
      <c r="T44" s="138"/>
      <c r="U44" s="138"/>
      <c r="V44" s="5" t="str">
        <f>'Tournament Results Data'!U43</f>
        <v>-</v>
      </c>
      <c r="W44" s="139">
        <f>'Tournament Results Data'!V43</f>
        <v>0</v>
      </c>
      <c r="X44" s="139"/>
      <c r="Y44" s="140"/>
      <c r="Z44" s="137">
        <f>'Tournament Results Data'!Y43</f>
        <v>0</v>
      </c>
      <c r="AA44" s="138"/>
      <c r="AB44" s="138"/>
      <c r="AC44" s="5" t="str">
        <f>'Tournament Results Data'!AB43</f>
        <v>-</v>
      </c>
      <c r="AD44" s="139">
        <f>'Tournament Results Data'!AC43</f>
        <v>0</v>
      </c>
      <c r="AE44" s="139"/>
      <c r="AF44" s="140"/>
      <c r="AG44" s="137">
        <f>'Tournament Results Data'!AF43</f>
        <v>0</v>
      </c>
      <c r="AH44" s="138"/>
      <c r="AI44" s="138"/>
      <c r="AJ44" s="5" t="str">
        <f>'Tournament Results Data'!AI43</f>
        <v>-</v>
      </c>
      <c r="AK44" s="139">
        <f>'Tournament Results Data'!AJ43</f>
        <v>0</v>
      </c>
      <c r="AL44" s="139"/>
      <c r="AM44" s="140"/>
      <c r="AN44" s="137">
        <f>'Tournament Results Data'!AM43</f>
        <v>0</v>
      </c>
      <c r="AO44" s="138"/>
      <c r="AP44" s="138"/>
      <c r="AQ44" s="5" t="str">
        <f>'Tournament Results Data'!AP43</f>
        <v>-</v>
      </c>
      <c r="AR44" s="139">
        <f>'Tournament Results Data'!AQ43</f>
        <v>0</v>
      </c>
      <c r="AS44" s="139"/>
      <c r="AT44" s="146"/>
    </row>
    <row r="45" spans="2:46" ht="13.8" thickBot="1" x14ac:dyDescent="0.3">
      <c r="B45" s="10"/>
      <c r="C45" s="170" t="s">
        <v>89</v>
      </c>
      <c r="D45" s="171"/>
      <c r="E45" s="142">
        <f>'Tournament Results Data'!D44</f>
        <v>0</v>
      </c>
      <c r="F45" s="143"/>
      <c r="G45" s="143"/>
      <c r="H45" s="16" t="str">
        <f>'Tournament Results Data'!G44</f>
        <v>-</v>
      </c>
      <c r="I45" s="144">
        <f>'Tournament Results Data'!H44</f>
        <v>0</v>
      </c>
      <c r="J45" s="144"/>
      <c r="K45" s="153"/>
      <c r="L45" s="142">
        <f>'Tournament Results Data'!K44</f>
        <v>0</v>
      </c>
      <c r="M45" s="143"/>
      <c r="N45" s="143"/>
      <c r="O45" s="16" t="str">
        <f>'Tournament Results Data'!N44</f>
        <v>-</v>
      </c>
      <c r="P45" s="144">
        <f>'Tournament Results Data'!O44</f>
        <v>0</v>
      </c>
      <c r="Q45" s="144"/>
      <c r="R45" s="153"/>
      <c r="S45" s="142">
        <f>'Tournament Results Data'!R44</f>
        <v>0</v>
      </c>
      <c r="T45" s="143"/>
      <c r="U45" s="143"/>
      <c r="V45" s="16" t="str">
        <f>'Tournament Results Data'!U44</f>
        <v>-</v>
      </c>
      <c r="W45" s="144">
        <f>'Tournament Results Data'!V44</f>
        <v>0</v>
      </c>
      <c r="X45" s="144"/>
      <c r="Y45" s="153"/>
      <c r="Z45" s="142">
        <f>'Tournament Results Data'!Y44</f>
        <v>0</v>
      </c>
      <c r="AA45" s="143"/>
      <c r="AB45" s="143"/>
      <c r="AC45" s="16" t="str">
        <f>'Tournament Results Data'!AB44</f>
        <v>-</v>
      </c>
      <c r="AD45" s="144">
        <f>'Tournament Results Data'!AC44</f>
        <v>0</v>
      </c>
      <c r="AE45" s="144"/>
      <c r="AF45" s="153"/>
      <c r="AG45" s="142">
        <f>'Tournament Results Data'!AF44</f>
        <v>0</v>
      </c>
      <c r="AH45" s="143"/>
      <c r="AI45" s="143"/>
      <c r="AJ45" s="16" t="str">
        <f>'Tournament Results Data'!AI44</f>
        <v>-</v>
      </c>
      <c r="AK45" s="144">
        <f>'Tournament Results Data'!AJ44</f>
        <v>0</v>
      </c>
      <c r="AL45" s="144"/>
      <c r="AM45" s="153"/>
      <c r="AN45" s="142">
        <f>'Tournament Results Data'!AM44</f>
        <v>0</v>
      </c>
      <c r="AO45" s="143"/>
      <c r="AP45" s="143"/>
      <c r="AQ45" s="16" t="str">
        <f>'Tournament Results Data'!AP44</f>
        <v>-</v>
      </c>
      <c r="AR45" s="144">
        <f>'Tournament Results Data'!AQ44</f>
        <v>0</v>
      </c>
      <c r="AS45" s="144"/>
      <c r="AT45" s="145"/>
    </row>
    <row r="46" spans="2:46" x14ac:dyDescent="0.2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row>
    <row r="47" spans="2:46" ht="13.8" thickBot="1" x14ac:dyDescent="0.3">
      <c r="B47" s="2"/>
      <c r="C47" s="2"/>
      <c r="D47" s="2"/>
      <c r="E47" s="20"/>
      <c r="F47" s="20"/>
      <c r="G47" s="20"/>
      <c r="H47" s="2"/>
      <c r="I47" s="21"/>
      <c r="J47" s="21"/>
      <c r="K47" s="21"/>
      <c r="L47" s="20"/>
      <c r="M47" s="20"/>
      <c r="N47" s="20"/>
      <c r="O47" s="2"/>
      <c r="P47" s="21"/>
      <c r="Q47" s="21"/>
      <c r="R47" s="21"/>
      <c r="S47" s="20"/>
      <c r="T47" s="20"/>
      <c r="U47" s="20"/>
      <c r="V47" s="2"/>
      <c r="W47" s="21"/>
      <c r="X47" s="21"/>
      <c r="Y47" s="21"/>
      <c r="Z47" s="20"/>
      <c r="AA47" s="20"/>
      <c r="AB47" s="20"/>
      <c r="AC47" s="2"/>
      <c r="AD47" s="21"/>
      <c r="AE47" s="21"/>
      <c r="AF47" s="21"/>
      <c r="AG47" s="20"/>
      <c r="AH47" s="20"/>
      <c r="AI47" s="20"/>
      <c r="AJ47" s="2"/>
      <c r="AK47" s="21"/>
      <c r="AL47" s="21"/>
      <c r="AM47" s="21"/>
      <c r="AN47" s="20"/>
      <c r="AO47" s="20"/>
      <c r="AP47" s="20"/>
      <c r="AQ47" s="2"/>
      <c r="AR47" s="21"/>
      <c r="AS47" s="21"/>
      <c r="AT47" s="21"/>
    </row>
    <row r="48" spans="2:46" x14ac:dyDescent="0.25">
      <c r="B48" s="7"/>
      <c r="C48" s="105" t="str">
        <f>'Tournament Results Data'!$B$47</f>
        <v>Pool A</v>
      </c>
      <c r="D48" s="105"/>
      <c r="E48" s="105"/>
      <c r="F48" s="105"/>
      <c r="G48" s="105"/>
      <c r="H48" s="105"/>
      <c r="I48" s="105"/>
      <c r="J48" s="105"/>
      <c r="K48" s="105"/>
      <c r="L48" s="105"/>
      <c r="M48" s="105"/>
      <c r="N48" s="105"/>
      <c r="O48" s="105"/>
      <c r="P48" s="105"/>
      <c r="Q48" s="105"/>
      <c r="R48" s="106"/>
      <c r="S48" s="104"/>
      <c r="T48" s="105"/>
      <c r="U48" s="105"/>
      <c r="V48" s="105"/>
      <c r="W48" s="105"/>
      <c r="X48" s="105"/>
      <c r="Y48" s="105"/>
      <c r="Z48" s="105"/>
      <c r="AA48" s="105"/>
      <c r="AB48" s="106"/>
      <c r="AC48" s="104" t="str">
        <f>'Tournament Results Data'!AB31</f>
        <v>Sets</v>
      </c>
      <c r="AD48" s="105"/>
      <c r="AE48" s="105"/>
      <c r="AF48" s="105"/>
      <c r="AG48" s="105"/>
      <c r="AH48" s="105"/>
      <c r="AI48" s="105"/>
      <c r="AJ48" s="105"/>
      <c r="AK48" s="105"/>
      <c r="AL48" s="106"/>
      <c r="AM48" s="119"/>
      <c r="AN48" s="120"/>
      <c r="AO48" s="120"/>
      <c r="AP48" s="129"/>
      <c r="AQ48" s="119" t="str">
        <f>'Tournament Results Data'!AP31</f>
        <v>Finish Place</v>
      </c>
      <c r="AR48" s="120"/>
      <c r="AS48" s="120"/>
      <c r="AT48" s="121"/>
    </row>
    <row r="49" spans="1:46" x14ac:dyDescent="0.25">
      <c r="A49" s="11"/>
      <c r="B49" s="8"/>
      <c r="C49" s="100"/>
      <c r="D49" s="100"/>
      <c r="E49" s="100"/>
      <c r="F49" s="100"/>
      <c r="G49" s="100"/>
      <c r="H49" s="100"/>
      <c r="I49" s="100"/>
      <c r="J49" s="100"/>
      <c r="K49" s="100"/>
      <c r="L49" s="100"/>
      <c r="M49" s="100"/>
      <c r="N49" s="100"/>
      <c r="O49" s="100"/>
      <c r="P49" s="100"/>
      <c r="Q49" s="100"/>
      <c r="R49" s="148"/>
      <c r="S49" s="165"/>
      <c r="T49" s="100"/>
      <c r="U49" s="100"/>
      <c r="V49" s="100"/>
      <c r="W49" s="100"/>
      <c r="X49" s="100"/>
      <c r="Y49" s="100"/>
      <c r="Z49" s="100"/>
      <c r="AA49" s="100"/>
      <c r="AB49" s="148"/>
      <c r="AC49" s="107"/>
      <c r="AD49" s="108"/>
      <c r="AE49" s="108"/>
      <c r="AF49" s="108"/>
      <c r="AG49" s="108"/>
      <c r="AH49" s="108"/>
      <c r="AI49" s="108"/>
      <c r="AJ49" s="108"/>
      <c r="AK49" s="108"/>
      <c r="AL49" s="109"/>
      <c r="AM49" s="122"/>
      <c r="AN49" s="123"/>
      <c r="AO49" s="123"/>
      <c r="AP49" s="130"/>
      <c r="AQ49" s="122"/>
      <c r="AR49" s="123"/>
      <c r="AS49" s="123"/>
      <c r="AT49" s="124"/>
    </row>
    <row r="50" spans="1:46" x14ac:dyDescent="0.25">
      <c r="A50" s="31"/>
      <c r="B50" s="53"/>
      <c r="C50" s="108" t="str">
        <f>'Tournament Results Data'!B33</f>
        <v>Teams</v>
      </c>
      <c r="D50" s="108"/>
      <c r="E50" s="108"/>
      <c r="F50" s="108"/>
      <c r="G50" s="108"/>
      <c r="H50" s="108"/>
      <c r="I50" s="108"/>
      <c r="J50" s="108"/>
      <c r="K50" s="108"/>
      <c r="L50" s="108"/>
      <c r="M50" s="108"/>
      <c r="N50" s="108"/>
      <c r="O50" s="108"/>
      <c r="P50" s="108"/>
      <c r="Q50" s="108"/>
      <c r="R50" s="109"/>
      <c r="S50" s="165"/>
      <c r="T50" s="100"/>
      <c r="U50" s="100"/>
      <c r="V50" s="100"/>
      <c r="W50" s="100"/>
      <c r="X50" s="100"/>
      <c r="Y50" s="100"/>
      <c r="Z50" s="100"/>
      <c r="AA50" s="100"/>
      <c r="AB50" s="148"/>
      <c r="AC50" s="81" t="str">
        <f>'Tournament Results Data'!AB33</f>
        <v>Won</v>
      </c>
      <c r="AD50" s="82"/>
      <c r="AE50" s="83"/>
      <c r="AF50" s="81" t="str">
        <f>'Tournament Results Data'!AE33</f>
        <v>Lost</v>
      </c>
      <c r="AG50" s="82"/>
      <c r="AH50" s="83"/>
      <c r="AI50" s="81" t="str">
        <f>'Tournament Results Data'!AH33</f>
        <v>%</v>
      </c>
      <c r="AJ50" s="82"/>
      <c r="AK50" s="82"/>
      <c r="AL50" s="83"/>
      <c r="AM50" s="122"/>
      <c r="AN50" s="123"/>
      <c r="AO50" s="123"/>
      <c r="AP50" s="130"/>
      <c r="AQ50" s="125"/>
      <c r="AR50" s="126"/>
      <c r="AS50" s="126"/>
      <c r="AT50" s="127"/>
    </row>
    <row r="51" spans="1:46" x14ac:dyDescent="0.25">
      <c r="A51" s="28"/>
      <c r="B51" s="9">
        <f>'Tournament Results Data'!A34</f>
        <v>0</v>
      </c>
      <c r="C51" s="71">
        <f>'Tournament Results Data'!B50</f>
        <v>0</v>
      </c>
      <c r="D51" s="71"/>
      <c r="E51" s="71"/>
      <c r="F51" s="71"/>
      <c r="G51" s="71"/>
      <c r="H51" s="71"/>
      <c r="I51" s="71">
        <f>'Tournament Results Data'!H50</f>
        <v>0</v>
      </c>
      <c r="J51" s="71"/>
      <c r="K51" s="71"/>
      <c r="L51" s="71"/>
      <c r="M51" s="71"/>
      <c r="N51" s="71"/>
      <c r="O51" s="71"/>
      <c r="P51" s="71"/>
      <c r="Q51" s="71"/>
      <c r="R51" s="141"/>
      <c r="S51" s="165"/>
      <c r="T51" s="100"/>
      <c r="U51" s="100"/>
      <c r="V51" s="100"/>
      <c r="W51" s="100"/>
      <c r="X51" s="100"/>
      <c r="Y51" s="100"/>
      <c r="Z51" s="100"/>
      <c r="AA51" s="100"/>
      <c r="AB51" s="148"/>
      <c r="AC51" s="72">
        <f>'Tournament Results Data'!AB50</f>
        <v>0</v>
      </c>
      <c r="AD51" s="73"/>
      <c r="AE51" s="74"/>
      <c r="AF51" s="72">
        <f>'Tournament Results Data'!AE50</f>
        <v>0</v>
      </c>
      <c r="AG51" s="73"/>
      <c r="AH51" s="74"/>
      <c r="AI51" s="78" t="e">
        <f>'Tournament Results Data'!AH50</f>
        <v>#DIV/0!</v>
      </c>
      <c r="AJ51" s="79"/>
      <c r="AK51" s="79"/>
      <c r="AL51" s="80"/>
      <c r="AM51" s="122"/>
      <c r="AN51" s="123"/>
      <c r="AO51" s="123"/>
      <c r="AP51" s="130"/>
      <c r="AQ51" s="81">
        <f>'Tournament Results Data'!AP50</f>
        <v>0</v>
      </c>
      <c r="AR51" s="82"/>
      <c r="AS51" s="82"/>
      <c r="AT51" s="114"/>
    </row>
    <row r="52" spans="1:46" x14ac:dyDescent="0.25">
      <c r="A52" s="28"/>
      <c r="B52" s="9">
        <f>'Tournament Results Data'!A35</f>
        <v>0</v>
      </c>
      <c r="C52" s="71">
        <f>'Tournament Results Data'!B51</f>
        <v>0</v>
      </c>
      <c r="D52" s="71"/>
      <c r="E52" s="71"/>
      <c r="F52" s="71"/>
      <c r="G52" s="71"/>
      <c r="H52" s="71"/>
      <c r="I52" s="71">
        <f>'Tournament Results Data'!H51</f>
        <v>0</v>
      </c>
      <c r="J52" s="71"/>
      <c r="K52" s="71"/>
      <c r="L52" s="71"/>
      <c r="M52" s="71"/>
      <c r="N52" s="71"/>
      <c r="O52" s="71"/>
      <c r="P52" s="71"/>
      <c r="Q52" s="71"/>
      <c r="R52" s="141"/>
      <c r="S52" s="165"/>
      <c r="T52" s="100"/>
      <c r="U52" s="100"/>
      <c r="V52" s="100"/>
      <c r="W52" s="100"/>
      <c r="X52" s="100"/>
      <c r="Y52" s="100"/>
      <c r="Z52" s="100"/>
      <c r="AA52" s="100"/>
      <c r="AB52" s="148"/>
      <c r="AC52" s="72">
        <f>'Tournament Results Data'!AB51</f>
        <v>0</v>
      </c>
      <c r="AD52" s="73"/>
      <c r="AE52" s="74"/>
      <c r="AF52" s="72">
        <f>'Tournament Results Data'!AE51</f>
        <v>0</v>
      </c>
      <c r="AG52" s="73"/>
      <c r="AH52" s="74"/>
      <c r="AI52" s="78" t="e">
        <f>'Tournament Results Data'!AH51</f>
        <v>#DIV/0!</v>
      </c>
      <c r="AJ52" s="79"/>
      <c r="AK52" s="79"/>
      <c r="AL52" s="80"/>
      <c r="AM52" s="122"/>
      <c r="AN52" s="123"/>
      <c r="AO52" s="123"/>
      <c r="AP52" s="130"/>
      <c r="AQ52" s="81">
        <f>'Tournament Results Data'!AP51</f>
        <v>0</v>
      </c>
      <c r="AR52" s="82"/>
      <c r="AS52" s="82"/>
      <c r="AT52" s="114"/>
    </row>
    <row r="53" spans="1:46" x14ac:dyDescent="0.25">
      <c r="A53" s="28"/>
      <c r="B53" s="9">
        <f>'Tournament Results Data'!A36</f>
        <v>0</v>
      </c>
      <c r="C53" s="71">
        <f>'Tournament Results Data'!B52</f>
        <v>0</v>
      </c>
      <c r="D53" s="71"/>
      <c r="E53" s="71"/>
      <c r="F53" s="71"/>
      <c r="G53" s="71"/>
      <c r="H53" s="71"/>
      <c r="I53" s="71">
        <f>'Tournament Results Data'!H52</f>
        <v>0</v>
      </c>
      <c r="J53" s="71"/>
      <c r="K53" s="71"/>
      <c r="L53" s="71"/>
      <c r="M53" s="71"/>
      <c r="N53" s="71"/>
      <c r="O53" s="71"/>
      <c r="P53" s="71"/>
      <c r="Q53" s="71"/>
      <c r="R53" s="141"/>
      <c r="S53" s="107"/>
      <c r="T53" s="108"/>
      <c r="U53" s="108"/>
      <c r="V53" s="108"/>
      <c r="W53" s="108"/>
      <c r="X53" s="108"/>
      <c r="Y53" s="108"/>
      <c r="Z53" s="108"/>
      <c r="AA53" s="108"/>
      <c r="AB53" s="109"/>
      <c r="AC53" s="72">
        <f>'Tournament Results Data'!AB52</f>
        <v>0</v>
      </c>
      <c r="AD53" s="73"/>
      <c r="AE53" s="74"/>
      <c r="AF53" s="72">
        <f>'Tournament Results Data'!AE52</f>
        <v>0</v>
      </c>
      <c r="AG53" s="73"/>
      <c r="AH53" s="74"/>
      <c r="AI53" s="78" t="e">
        <f>'Tournament Results Data'!AH52</f>
        <v>#DIV/0!</v>
      </c>
      <c r="AJ53" s="79"/>
      <c r="AK53" s="79"/>
      <c r="AL53" s="80"/>
      <c r="AM53" s="125"/>
      <c r="AN53" s="126"/>
      <c r="AO53" s="126"/>
      <c r="AP53" s="131"/>
      <c r="AQ53" s="81">
        <f>'Tournament Results Data'!AP52</f>
        <v>0</v>
      </c>
      <c r="AR53" s="82"/>
      <c r="AS53" s="82"/>
      <c r="AT53" s="114"/>
    </row>
    <row r="54" spans="1:46" x14ac:dyDescent="0.25">
      <c r="B54" s="8"/>
      <c r="C54" s="107"/>
      <c r="D54" s="109"/>
      <c r="E54" s="107"/>
      <c r="F54" s="108"/>
      <c r="G54" s="108"/>
      <c r="H54" s="108"/>
      <c r="I54" s="108"/>
      <c r="J54" s="108"/>
      <c r="K54" s="109"/>
      <c r="L54" s="107"/>
      <c r="M54" s="108"/>
      <c r="N54" s="108"/>
      <c r="O54" s="108"/>
      <c r="P54" s="108"/>
      <c r="Q54" s="108"/>
      <c r="R54" s="109"/>
      <c r="S54" s="107"/>
      <c r="T54" s="108"/>
      <c r="U54" s="108"/>
      <c r="V54" s="108"/>
      <c r="W54" s="108"/>
      <c r="X54" s="108"/>
      <c r="Y54" s="109"/>
      <c r="Z54" s="107"/>
      <c r="AA54" s="108"/>
      <c r="AB54" s="108"/>
      <c r="AC54" s="108"/>
      <c r="AD54" s="108"/>
      <c r="AE54" s="108"/>
      <c r="AF54" s="109"/>
      <c r="AG54" s="107"/>
      <c r="AH54" s="108"/>
      <c r="AI54" s="108"/>
      <c r="AJ54" s="108"/>
      <c r="AK54" s="108"/>
      <c r="AL54" s="108"/>
      <c r="AM54" s="109"/>
      <c r="AN54" s="107"/>
      <c r="AO54" s="108"/>
      <c r="AP54" s="108"/>
      <c r="AQ54" s="108"/>
      <c r="AR54" s="108"/>
      <c r="AS54" s="108"/>
      <c r="AT54" s="147"/>
    </row>
    <row r="55" spans="1:46" x14ac:dyDescent="0.25">
      <c r="B55" s="8"/>
      <c r="C55" s="81" t="str">
        <f>'Tournament Results Data'!B39</f>
        <v>Time</v>
      </c>
      <c r="D55" s="83"/>
      <c r="E55" s="81" t="str">
        <f>'Tournament Results Data'!D54</f>
        <v>8:30 AM</v>
      </c>
      <c r="F55" s="82"/>
      <c r="G55" s="82"/>
      <c r="H55" s="82"/>
      <c r="I55" s="82"/>
      <c r="J55" s="82"/>
      <c r="K55" s="83"/>
      <c r="L55" s="81" t="str">
        <f>'Tournament Results Data'!K54</f>
        <v>9:30 AM</v>
      </c>
      <c r="M55" s="82"/>
      <c r="N55" s="82"/>
      <c r="O55" s="82"/>
      <c r="P55" s="82"/>
      <c r="Q55" s="82"/>
      <c r="R55" s="83"/>
      <c r="S55" s="81" t="str">
        <f>'Tournament Results Data'!R54</f>
        <v>ASAP</v>
      </c>
      <c r="T55" s="82"/>
      <c r="U55" s="82"/>
      <c r="V55" s="82"/>
      <c r="W55" s="82"/>
      <c r="X55" s="82"/>
      <c r="Y55" s="83"/>
      <c r="Z55" s="81" t="str">
        <f>'Tournament Results Data'!Y54</f>
        <v>ASAP</v>
      </c>
      <c r="AA55" s="82"/>
      <c r="AB55" s="82"/>
      <c r="AC55" s="82"/>
      <c r="AD55" s="82"/>
      <c r="AE55" s="82"/>
      <c r="AF55" s="83"/>
      <c r="AG55" s="81" t="str">
        <f>'Tournament Results Data'!AF54</f>
        <v>ASAP</v>
      </c>
      <c r="AH55" s="82"/>
      <c r="AI55" s="82"/>
      <c r="AJ55" s="82"/>
      <c r="AK55" s="82"/>
      <c r="AL55" s="82"/>
      <c r="AM55" s="83"/>
      <c r="AN55" s="81" t="str">
        <f>'Tournament Results Data'!AM54</f>
        <v>ASAP</v>
      </c>
      <c r="AO55" s="82"/>
      <c r="AP55" s="82"/>
      <c r="AQ55" s="82"/>
      <c r="AR55" s="82"/>
      <c r="AS55" s="82"/>
      <c r="AT55" s="114"/>
    </row>
    <row r="56" spans="1:46" x14ac:dyDescent="0.25">
      <c r="B56" s="8"/>
      <c r="C56" s="81" t="str">
        <f>'Tournament Results Data'!B40</f>
        <v>Match #</v>
      </c>
      <c r="D56" s="83"/>
      <c r="E56" s="81" t="str">
        <f>'Tournament Results Data'!D40</f>
        <v>1</v>
      </c>
      <c r="F56" s="82"/>
      <c r="G56" s="82"/>
      <c r="H56" s="82"/>
      <c r="I56" s="82"/>
      <c r="J56" s="82"/>
      <c r="K56" s="83"/>
      <c r="L56" s="81" t="str">
        <f>'Tournament Results Data'!K40</f>
        <v>2</v>
      </c>
      <c r="M56" s="82"/>
      <c r="N56" s="82"/>
      <c r="O56" s="82"/>
      <c r="P56" s="82"/>
      <c r="Q56" s="82"/>
      <c r="R56" s="83"/>
      <c r="S56" s="81" t="str">
        <f>'Tournament Results Data'!R40</f>
        <v>3</v>
      </c>
      <c r="T56" s="82"/>
      <c r="U56" s="82"/>
      <c r="V56" s="82"/>
      <c r="W56" s="82"/>
      <c r="X56" s="82"/>
      <c r="Y56" s="83"/>
      <c r="Z56" s="81" t="str">
        <f>'Tournament Results Data'!Y40</f>
        <v>4</v>
      </c>
      <c r="AA56" s="82"/>
      <c r="AB56" s="82"/>
      <c r="AC56" s="82"/>
      <c r="AD56" s="82"/>
      <c r="AE56" s="82"/>
      <c r="AF56" s="83"/>
      <c r="AG56" s="81" t="str">
        <f>'Tournament Results Data'!AF40</f>
        <v>5</v>
      </c>
      <c r="AH56" s="82"/>
      <c r="AI56" s="82"/>
      <c r="AJ56" s="82"/>
      <c r="AK56" s="82"/>
      <c r="AL56" s="82"/>
      <c r="AM56" s="83"/>
      <c r="AN56" s="81" t="str">
        <f>'Tournament Results Data'!AM40</f>
        <v>6</v>
      </c>
      <c r="AO56" s="82"/>
      <c r="AP56" s="82"/>
      <c r="AQ56" s="82"/>
      <c r="AR56" s="82"/>
      <c r="AS56" s="82"/>
      <c r="AT56" s="114"/>
    </row>
    <row r="57" spans="1:46" x14ac:dyDescent="0.25">
      <c r="B57" s="8"/>
      <c r="C57" s="81" t="str">
        <f>'Tournament Results Data'!B41</f>
        <v>Match(Work)</v>
      </c>
      <c r="D57" s="83"/>
      <c r="E57" s="81" t="str">
        <f>'Tournament Results Data'!D41</f>
        <v>1 vs 3 (2)</v>
      </c>
      <c r="F57" s="82"/>
      <c r="G57" s="82"/>
      <c r="H57" s="82"/>
      <c r="I57" s="82"/>
      <c r="J57" s="82"/>
      <c r="K57" s="83"/>
      <c r="L57" s="81" t="str">
        <f>'Tournament Results Data'!K41</f>
        <v>2 vs 4 (1)</v>
      </c>
      <c r="M57" s="82"/>
      <c r="N57" s="82"/>
      <c r="O57" s="82"/>
      <c r="P57" s="82"/>
      <c r="Q57" s="82"/>
      <c r="R57" s="83"/>
      <c r="S57" s="81" t="str">
        <f>'Tournament Results Data'!R41</f>
        <v>1 vs 4 (3)</v>
      </c>
      <c r="T57" s="82"/>
      <c r="U57" s="82"/>
      <c r="V57" s="82"/>
      <c r="W57" s="82"/>
      <c r="X57" s="82"/>
      <c r="Y57" s="83"/>
      <c r="Z57" s="81" t="str">
        <f>'Tournament Results Data'!Y41</f>
        <v>2 vs 3 (1)</v>
      </c>
      <c r="AA57" s="82"/>
      <c r="AB57" s="82"/>
      <c r="AC57" s="82"/>
      <c r="AD57" s="82"/>
      <c r="AE57" s="82"/>
      <c r="AF57" s="83"/>
      <c r="AG57" s="81" t="str">
        <f>'Tournament Results Data'!AF41</f>
        <v>3 vs 4 (2)</v>
      </c>
      <c r="AH57" s="82"/>
      <c r="AI57" s="82"/>
      <c r="AJ57" s="82"/>
      <c r="AK57" s="82"/>
      <c r="AL57" s="82"/>
      <c r="AM57" s="83"/>
      <c r="AN57" s="81" t="str">
        <f>'Tournament Results Data'!AM41</f>
        <v>1 vs 2 (4)</v>
      </c>
      <c r="AO57" s="82"/>
      <c r="AP57" s="82"/>
      <c r="AQ57" s="82"/>
      <c r="AR57" s="82"/>
      <c r="AS57" s="82"/>
      <c r="AT57" s="114"/>
    </row>
    <row r="58" spans="1:46" x14ac:dyDescent="0.25">
      <c r="B58" s="8"/>
      <c r="C58" s="81" t="str">
        <f>'Tournament Results Data'!B42</f>
        <v>Score Set 1</v>
      </c>
      <c r="D58" s="83"/>
      <c r="E58" s="137">
        <f>'Tournament Results Data'!D57</f>
        <v>0</v>
      </c>
      <c r="F58" s="138"/>
      <c r="G58" s="138"/>
      <c r="H58" s="5" t="str">
        <f>'Tournament Results Data'!G42</f>
        <v>-</v>
      </c>
      <c r="I58" s="139">
        <f>'Tournament Results Data'!H57</f>
        <v>0</v>
      </c>
      <c r="J58" s="139"/>
      <c r="K58" s="140"/>
      <c r="L58" s="137">
        <f>'Tournament Results Data'!K57</f>
        <v>0</v>
      </c>
      <c r="M58" s="138"/>
      <c r="N58" s="138"/>
      <c r="O58" s="5" t="str">
        <f>'Tournament Results Data'!N42</f>
        <v>-</v>
      </c>
      <c r="P58" s="139">
        <f>'Tournament Results Data'!O57</f>
        <v>0</v>
      </c>
      <c r="Q58" s="139"/>
      <c r="R58" s="140"/>
      <c r="S58" s="137">
        <f>'Tournament Results Data'!R57</f>
        <v>0</v>
      </c>
      <c r="T58" s="138"/>
      <c r="U58" s="138"/>
      <c r="V58" s="5" t="str">
        <f>'Tournament Results Data'!U42</f>
        <v>-</v>
      </c>
      <c r="W58" s="139">
        <f>'Tournament Results Data'!V57</f>
        <v>0</v>
      </c>
      <c r="X58" s="139"/>
      <c r="Y58" s="140"/>
      <c r="Z58" s="137">
        <f>'Tournament Results Data'!Y57</f>
        <v>0</v>
      </c>
      <c r="AA58" s="138"/>
      <c r="AB58" s="138"/>
      <c r="AC58" s="5" t="str">
        <f>'Tournament Results Data'!AB42</f>
        <v>-</v>
      </c>
      <c r="AD58" s="139">
        <f>'Tournament Results Data'!AC57</f>
        <v>0</v>
      </c>
      <c r="AE58" s="139"/>
      <c r="AF58" s="140"/>
      <c r="AG58" s="137">
        <f>'Tournament Results Data'!AF57</f>
        <v>0</v>
      </c>
      <c r="AH58" s="138"/>
      <c r="AI58" s="138"/>
      <c r="AJ58" s="5" t="str">
        <f>'Tournament Results Data'!AI42</f>
        <v>-</v>
      </c>
      <c r="AK58" s="139">
        <f>'Tournament Results Data'!AJ57</f>
        <v>0</v>
      </c>
      <c r="AL58" s="139"/>
      <c r="AM58" s="140"/>
      <c r="AN58" s="137">
        <f>'Tournament Results Data'!AM57</f>
        <v>0</v>
      </c>
      <c r="AO58" s="138"/>
      <c r="AP58" s="138"/>
      <c r="AQ58" s="5" t="str">
        <f>'Tournament Results Data'!AP42</f>
        <v>-</v>
      </c>
      <c r="AR58" s="139">
        <f>'Tournament Results Data'!AQ57</f>
        <v>0</v>
      </c>
      <c r="AS58" s="139"/>
      <c r="AT58" s="146"/>
    </row>
    <row r="59" spans="1:46" x14ac:dyDescent="0.25">
      <c r="B59" s="8"/>
      <c r="C59" s="81" t="str">
        <f>'Tournament Results Data'!B43</f>
        <v>Score Set 2</v>
      </c>
      <c r="D59" s="83"/>
      <c r="E59" s="137">
        <f>'Tournament Results Data'!D58</f>
        <v>0</v>
      </c>
      <c r="F59" s="138"/>
      <c r="G59" s="138"/>
      <c r="H59" s="5" t="str">
        <f>'Tournament Results Data'!G43</f>
        <v>-</v>
      </c>
      <c r="I59" s="139">
        <f>'Tournament Results Data'!H58</f>
        <v>0</v>
      </c>
      <c r="J59" s="139"/>
      <c r="K59" s="140"/>
      <c r="L59" s="137">
        <f>'Tournament Results Data'!K58</f>
        <v>0</v>
      </c>
      <c r="M59" s="138"/>
      <c r="N59" s="138"/>
      <c r="O59" s="5" t="str">
        <f>'Tournament Results Data'!N43</f>
        <v>-</v>
      </c>
      <c r="P59" s="139">
        <f>'Tournament Results Data'!O58</f>
        <v>0</v>
      </c>
      <c r="Q59" s="139"/>
      <c r="R59" s="140"/>
      <c r="S59" s="137">
        <f>'Tournament Results Data'!R58</f>
        <v>0</v>
      </c>
      <c r="T59" s="138"/>
      <c r="U59" s="138"/>
      <c r="V59" s="5" t="str">
        <f>'Tournament Results Data'!U43</f>
        <v>-</v>
      </c>
      <c r="W59" s="139">
        <f>'Tournament Results Data'!V58</f>
        <v>0</v>
      </c>
      <c r="X59" s="139"/>
      <c r="Y59" s="140"/>
      <c r="Z59" s="137">
        <f>'Tournament Results Data'!Y58</f>
        <v>0</v>
      </c>
      <c r="AA59" s="138"/>
      <c r="AB59" s="138"/>
      <c r="AC59" s="5" t="str">
        <f>'Tournament Results Data'!AB43</f>
        <v>-</v>
      </c>
      <c r="AD59" s="139">
        <f>'Tournament Results Data'!AC58</f>
        <v>0</v>
      </c>
      <c r="AE59" s="139"/>
      <c r="AF59" s="140"/>
      <c r="AG59" s="137">
        <f>'Tournament Results Data'!AF58</f>
        <v>0</v>
      </c>
      <c r="AH59" s="138"/>
      <c r="AI59" s="138"/>
      <c r="AJ59" s="5" t="str">
        <f>'Tournament Results Data'!AI43</f>
        <v>-</v>
      </c>
      <c r="AK59" s="139">
        <f>'Tournament Results Data'!AJ58</f>
        <v>0</v>
      </c>
      <c r="AL59" s="139"/>
      <c r="AM59" s="140"/>
      <c r="AN59" s="137">
        <f>'Tournament Results Data'!AM58</f>
        <v>0</v>
      </c>
      <c r="AO59" s="138"/>
      <c r="AP59" s="138"/>
      <c r="AQ59" s="5" t="str">
        <f>'Tournament Results Data'!AP43</f>
        <v>-</v>
      </c>
      <c r="AR59" s="139">
        <f>'Tournament Results Data'!AQ58</f>
        <v>0</v>
      </c>
      <c r="AS59" s="139"/>
      <c r="AT59" s="146"/>
    </row>
    <row r="60" spans="1:46" ht="13.8" thickBot="1" x14ac:dyDescent="0.3">
      <c r="B60" s="10"/>
      <c r="C60" s="110" t="str">
        <f>'Tournament Results Data'!B44</f>
        <v>Score Set 3</v>
      </c>
      <c r="D60" s="111"/>
      <c r="E60" s="142">
        <f>'Tournament Results Data'!D59</f>
        <v>0</v>
      </c>
      <c r="F60" s="143"/>
      <c r="G60" s="143"/>
      <c r="H60" s="16" t="str">
        <f>'Tournament Results Data'!G44</f>
        <v>-</v>
      </c>
      <c r="I60" s="144">
        <f>'Tournament Results Data'!H59</f>
        <v>0</v>
      </c>
      <c r="J60" s="144"/>
      <c r="K60" s="153"/>
      <c r="L60" s="142">
        <f>'Tournament Results Data'!K59</f>
        <v>0</v>
      </c>
      <c r="M60" s="143"/>
      <c r="N60" s="143"/>
      <c r="O60" s="16" t="str">
        <f>'Tournament Results Data'!N44</f>
        <v>-</v>
      </c>
      <c r="P60" s="144">
        <f>'Tournament Results Data'!O59</f>
        <v>0</v>
      </c>
      <c r="Q60" s="144"/>
      <c r="R60" s="153"/>
      <c r="S60" s="142">
        <f>'Tournament Results Data'!R59</f>
        <v>0</v>
      </c>
      <c r="T60" s="143"/>
      <c r="U60" s="143"/>
      <c r="V60" s="16" t="str">
        <f>'Tournament Results Data'!U44</f>
        <v>-</v>
      </c>
      <c r="W60" s="144">
        <f>'Tournament Results Data'!V59</f>
        <v>0</v>
      </c>
      <c r="X60" s="144"/>
      <c r="Y60" s="153"/>
      <c r="Z60" s="142">
        <f>'Tournament Results Data'!Y59</f>
        <v>0</v>
      </c>
      <c r="AA60" s="143"/>
      <c r="AB60" s="143"/>
      <c r="AC60" s="16" t="str">
        <f>'Tournament Results Data'!AB44</f>
        <v>-</v>
      </c>
      <c r="AD60" s="144">
        <f>'Tournament Results Data'!AC59</f>
        <v>0</v>
      </c>
      <c r="AE60" s="144"/>
      <c r="AF60" s="153"/>
      <c r="AG60" s="142">
        <f>'Tournament Results Data'!AF59</f>
        <v>0</v>
      </c>
      <c r="AH60" s="143"/>
      <c r="AI60" s="143"/>
      <c r="AJ60" s="16" t="str">
        <f>'Tournament Results Data'!AI44</f>
        <v>-</v>
      </c>
      <c r="AK60" s="144">
        <f>'Tournament Results Data'!AJ59</f>
        <v>0</v>
      </c>
      <c r="AL60" s="144"/>
      <c r="AM60" s="153"/>
      <c r="AN60" s="142">
        <f>'Tournament Results Data'!AM59</f>
        <v>0</v>
      </c>
      <c r="AO60" s="143"/>
      <c r="AP60" s="143"/>
      <c r="AQ60" s="16" t="str">
        <f>'Tournament Results Data'!AP44</f>
        <v>-</v>
      </c>
      <c r="AR60" s="144">
        <f>'Tournament Results Data'!AQ59</f>
        <v>0</v>
      </c>
      <c r="AS60" s="144"/>
      <c r="AT60" s="145"/>
    </row>
    <row r="61" spans="1:46" x14ac:dyDescent="0.25">
      <c r="B61" s="2"/>
      <c r="C61" s="2"/>
      <c r="D61" s="2"/>
      <c r="E61" s="20"/>
      <c r="F61" s="20"/>
      <c r="G61" s="20"/>
      <c r="H61" s="2"/>
      <c r="I61" s="21"/>
      <c r="J61" s="21"/>
      <c r="K61" s="21"/>
      <c r="L61" s="20"/>
      <c r="M61" s="20"/>
      <c r="N61" s="20"/>
      <c r="O61" s="2"/>
      <c r="P61" s="21"/>
      <c r="Q61" s="21"/>
      <c r="R61" s="21"/>
      <c r="S61" s="20"/>
      <c r="T61" s="20"/>
      <c r="U61" s="20"/>
      <c r="V61" s="2"/>
      <c r="W61" s="21"/>
      <c r="X61" s="21"/>
      <c r="Y61" s="21"/>
      <c r="Z61" s="20"/>
      <c r="AA61" s="20"/>
      <c r="AB61" s="20"/>
      <c r="AC61" s="2"/>
      <c r="AD61" s="21"/>
      <c r="AE61" s="21"/>
      <c r="AF61" s="21"/>
      <c r="AG61" s="20"/>
      <c r="AH61" s="20"/>
      <c r="AI61" s="20"/>
      <c r="AJ61" s="2"/>
      <c r="AK61" s="21"/>
      <c r="AL61" s="21"/>
      <c r="AM61" s="21"/>
      <c r="AN61" s="20"/>
      <c r="AO61" s="20"/>
      <c r="AP61" s="20"/>
      <c r="AQ61" s="2"/>
      <c r="AR61" s="21"/>
      <c r="AS61" s="21"/>
      <c r="AT61" s="21"/>
    </row>
    <row r="63" spans="1:46" ht="17.399999999999999" x14ac:dyDescent="0.3">
      <c r="A63" s="51"/>
      <c r="B63" s="162" t="s">
        <v>48</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row>
    <row r="64" spans="1:46" ht="17.399999999999999" x14ac:dyDescent="0.3">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row>
    <row r="65" spans="2:46" x14ac:dyDescent="0.25">
      <c r="B65" s="194" t="e">
        <f>'Tournament Results Data'!#REF!</f>
        <v>#REF!</v>
      </c>
      <c r="C65" s="194"/>
      <c r="D65" s="194"/>
      <c r="E65" s="194"/>
      <c r="F65" s="194"/>
      <c r="G65" s="194"/>
      <c r="H65" s="194"/>
      <c r="I65" s="2"/>
      <c r="J65" s="2"/>
      <c r="K65" s="2"/>
      <c r="L65" s="2"/>
      <c r="M65" s="2"/>
      <c r="N65" s="2"/>
      <c r="O65" s="2"/>
      <c r="P65" s="2"/>
      <c r="Q65" s="2"/>
      <c r="R65" s="2"/>
      <c r="S65" s="2"/>
      <c r="T65" s="2"/>
      <c r="U65" s="2"/>
      <c r="V65" s="2"/>
      <c r="W65" s="2"/>
      <c r="X65" s="2"/>
      <c r="Y65" s="2"/>
      <c r="Z65" s="2"/>
      <c r="AA65"/>
      <c r="AB65"/>
      <c r="AC65"/>
      <c r="AD65"/>
      <c r="AE65"/>
      <c r="AF65"/>
      <c r="AG65"/>
      <c r="AH65"/>
      <c r="AI65"/>
      <c r="AJ65"/>
      <c r="AK65"/>
      <c r="AL65"/>
      <c r="AM65"/>
      <c r="AN65"/>
      <c r="AO65"/>
      <c r="AP65"/>
      <c r="AQ65"/>
      <c r="AR65"/>
      <c r="AS65"/>
      <c r="AT65"/>
    </row>
    <row r="66" spans="2:46" x14ac:dyDescent="0.25">
      <c r="B66" s="54"/>
      <c r="C66" s="50"/>
      <c r="D66" s="50"/>
      <c r="E66" s="35"/>
      <c r="F66" s="29"/>
      <c r="G66" s="29"/>
      <c r="H66" s="29"/>
      <c r="I66" s="17"/>
      <c r="J66" s="30"/>
      <c r="K66" s="30"/>
      <c r="L66" s="30"/>
      <c r="M66" s="30"/>
      <c r="N66" s="30"/>
      <c r="O66" s="30"/>
      <c r="P66" s="30"/>
      <c r="Q66" s="30"/>
      <c r="R66" s="30"/>
      <c r="S66" s="30"/>
      <c r="T66" s="2"/>
      <c r="U66" s="2"/>
      <c r="V66" s="2"/>
      <c r="W66" s="2"/>
      <c r="X66" s="2"/>
      <c r="Y66" s="2"/>
      <c r="Z66" s="2"/>
      <c r="AA66"/>
      <c r="AB66"/>
      <c r="AC66"/>
      <c r="AD66"/>
      <c r="AE66"/>
      <c r="AF66"/>
      <c r="AG66"/>
      <c r="AH66"/>
      <c r="AI66"/>
      <c r="AJ66"/>
      <c r="AK66"/>
      <c r="AL66"/>
      <c r="AM66"/>
      <c r="AN66"/>
      <c r="AO66"/>
      <c r="AP66"/>
      <c r="AQ66"/>
      <c r="AR66"/>
      <c r="AS66"/>
      <c r="AT66"/>
    </row>
    <row r="67" spans="2:46" x14ac:dyDescent="0.25">
      <c r="B67" s="31"/>
      <c r="C67" s="100" t="e">
        <f>'Tournament Results Data'!#REF!</f>
        <v>#REF!</v>
      </c>
      <c r="D67" s="100"/>
      <c r="E67" s="27"/>
      <c r="F67" s="15"/>
      <c r="G67" s="108" t="e">
        <f>'Tournament Results Data'!#REF!</f>
        <v>#REF!</v>
      </c>
      <c r="H67" s="108"/>
      <c r="I67" s="108"/>
      <c r="J67" s="108"/>
      <c r="K67" s="108"/>
      <c r="L67" s="108"/>
      <c r="M67" s="108"/>
      <c r="N67" s="108"/>
      <c r="O67" s="108"/>
      <c r="P67" s="108"/>
      <c r="Q67" s="108"/>
      <c r="R67" s="108"/>
      <c r="S67" s="108"/>
      <c r="T67" s="108"/>
      <c r="U67" s="108"/>
      <c r="V67" s="108"/>
      <c r="W67" s="108"/>
      <c r="X67" s="108"/>
      <c r="Y67" s="2"/>
      <c r="Z67" s="2"/>
      <c r="AA67"/>
      <c r="AB67"/>
      <c r="AC67"/>
      <c r="AD67"/>
      <c r="AE67"/>
      <c r="AF67"/>
      <c r="AG67"/>
      <c r="AH67"/>
      <c r="AI67"/>
      <c r="AJ67"/>
      <c r="AK67"/>
      <c r="AL67"/>
      <c r="AM67"/>
      <c r="AN67"/>
      <c r="AO67"/>
      <c r="AP67"/>
      <c r="AQ67"/>
      <c r="AR67"/>
      <c r="AS67"/>
      <c r="AT67"/>
    </row>
    <row r="68" spans="2:46" x14ac:dyDescent="0.25">
      <c r="B68" s="31"/>
      <c r="C68" s="29"/>
      <c r="D68" s="29"/>
      <c r="E68" s="36"/>
      <c r="F68" s="29"/>
      <c r="G68"/>
      <c r="H68"/>
      <c r="I68"/>
      <c r="J68"/>
      <c r="K68"/>
      <c r="L68"/>
      <c r="M68" s="192" t="e">
        <f>IF('Tournament Results Data'!#REF!='Tournament Results Data'!#REF!,'Tournament Results Data'!#REF!,'Tournament Results Data'!#REF! )</f>
        <v>#REF!</v>
      </c>
      <c r="N68" s="192"/>
      <c r="O68" s="2" t="s">
        <v>11</v>
      </c>
      <c r="P68" s="193" t="e">
        <f>IF('Tournament Results Data'!#REF!='Tournament Results Data'!#REF!,'Tournament Results Data'!#REF!,'Tournament Results Data'!#REF! )</f>
        <v>#REF!</v>
      </c>
      <c r="Q68" s="193"/>
      <c r="R68"/>
      <c r="S68"/>
      <c r="T68"/>
      <c r="U68"/>
      <c r="V68"/>
      <c r="W68"/>
      <c r="X68" s="41"/>
      <c r="Y68" s="28"/>
      <c r="Z68"/>
      <c r="AA68"/>
      <c r="AB68"/>
      <c r="AC68"/>
      <c r="AD68"/>
      <c r="AE68"/>
      <c r="AF68"/>
      <c r="AG68"/>
      <c r="AH68"/>
      <c r="AI68"/>
      <c r="AJ68"/>
      <c r="AK68"/>
      <c r="AL68"/>
      <c r="AM68"/>
      <c r="AN68"/>
      <c r="AO68"/>
      <c r="AP68"/>
      <c r="AQ68"/>
      <c r="AR68"/>
      <c r="AS68"/>
      <c r="AT68"/>
    </row>
    <row r="69" spans="2:46" ht="12.75" customHeight="1" x14ac:dyDescent="0.25">
      <c r="B69" s="34"/>
      <c r="C69" s="15"/>
      <c r="D69" s="33"/>
      <c r="E69" s="38"/>
      <c r="F69" s="32"/>
      <c r="G69" s="32"/>
      <c r="H69" s="32"/>
      <c r="I69" s="32"/>
      <c r="J69" s="32"/>
      <c r="K69" s="32"/>
      <c r="L69" s="32"/>
      <c r="M69" s="32"/>
      <c r="N69" s="32"/>
      <c r="O69" s="32"/>
      <c r="P69" s="32"/>
      <c r="Q69" s="32"/>
      <c r="R69" s="32"/>
      <c r="S69" s="32"/>
      <c r="T69" s="32"/>
      <c r="U69" s="32"/>
      <c r="V69" s="32"/>
      <c r="W69" s="32"/>
      <c r="X69"/>
      <c r="Y69"/>
      <c r="Z69"/>
      <c r="AA69"/>
      <c r="AB69"/>
      <c r="AC69"/>
      <c r="AD69"/>
      <c r="AE69"/>
      <c r="AF69"/>
      <c r="AG69"/>
      <c r="AH69"/>
      <c r="AI69"/>
      <c r="AJ69"/>
      <c r="AK69"/>
      <c r="AL69"/>
      <c r="AM69"/>
      <c r="AN69"/>
      <c r="AO69"/>
      <c r="AP69"/>
      <c r="AQ69"/>
      <c r="AR69"/>
      <c r="AS69"/>
      <c r="AT69"/>
    </row>
    <row r="70" spans="2:46" ht="12.75" customHeight="1" x14ac:dyDescent="0.25">
      <c r="B70" s="194" t="e">
        <f>'Tournament Results Data'!#REF!</f>
        <v>#REF!</v>
      </c>
      <c r="C70" s="194"/>
      <c r="D70" s="194"/>
      <c r="E70" s="194"/>
      <c r="F70" s="194"/>
      <c r="G70" s="194"/>
      <c r="H70" s="194"/>
      <c r="I70" s="2"/>
      <c r="J70" s="2"/>
      <c r="K70" s="2"/>
      <c r="L70" s="2"/>
      <c r="M70" s="2"/>
      <c r="N70" s="2"/>
      <c r="O70" s="2"/>
      <c r="P70" s="2"/>
      <c r="Q70" s="2"/>
      <c r="R70" s="2"/>
      <c r="S70" s="2"/>
      <c r="T70" s="2"/>
      <c r="U70" s="2"/>
      <c r="V70" s="2"/>
      <c r="W70" s="2"/>
      <c r="X70"/>
      <c r="Y70"/>
      <c r="Z70"/>
      <c r="AA70"/>
      <c r="AB70"/>
      <c r="AC70"/>
      <c r="AD70"/>
      <c r="AE70"/>
      <c r="AF70"/>
      <c r="AG70"/>
      <c r="AH70"/>
      <c r="AI70"/>
      <c r="AJ70"/>
      <c r="AK70"/>
      <c r="AL70"/>
      <c r="AM70"/>
      <c r="AN70"/>
      <c r="AO70"/>
      <c r="AP70"/>
      <c r="AQ70"/>
      <c r="AR70"/>
      <c r="AS70"/>
      <c r="AT70"/>
    </row>
    <row r="71" spans="2:46" ht="12.75" customHeight="1" x14ac:dyDescent="0.25">
      <c r="B71" s="31"/>
      <c r="C71" s="29"/>
      <c r="D71" s="29"/>
      <c r="E71" s="29"/>
      <c r="F71" s="29"/>
      <c r="G71" s="29"/>
      <c r="H71" s="29"/>
      <c r="I71" s="17"/>
      <c r="J71" s="30"/>
      <c r="K71" s="30"/>
      <c r="L71" s="30"/>
      <c r="M71" s="30"/>
      <c r="N71" s="30"/>
      <c r="O71" s="30"/>
      <c r="P71" s="30"/>
      <c r="Q71" s="30"/>
      <c r="R71" s="30"/>
      <c r="S71" s="30"/>
      <c r="T71" s="2"/>
      <c r="U71" s="2"/>
      <c r="V71" s="2"/>
      <c r="W71" s="2"/>
      <c r="X71"/>
      <c r="Y71"/>
      <c r="Z71"/>
      <c r="AA71"/>
      <c r="AB71"/>
      <c r="AC71"/>
      <c r="AD71"/>
      <c r="AE71"/>
      <c r="AF71"/>
      <c r="AG71"/>
      <c r="AH71"/>
      <c r="AI71"/>
      <c r="AJ71"/>
      <c r="AK71"/>
      <c r="AL71"/>
      <c r="AM71"/>
      <c r="AN71"/>
      <c r="AO71"/>
      <c r="AP71"/>
      <c r="AQ71"/>
      <c r="AR71"/>
      <c r="AS71"/>
      <c r="AT71"/>
    </row>
    <row r="72" spans="2:46" ht="12.75" customHeight="1" x14ac:dyDescent="0.25">
      <c r="B72" s="31"/>
      <c r="C72" s="2"/>
      <c r="D72" s="2"/>
      <c r="E72" s="2"/>
      <c r="F72" s="2"/>
      <c r="G72" s="2"/>
      <c r="H72" s="2"/>
      <c r="I72" s="2"/>
      <c r="J72" s="2"/>
      <c r="K72" s="2"/>
      <c r="L72" s="2"/>
      <c r="M72" s="2"/>
      <c r="N72" s="2"/>
      <c r="O72" s="2"/>
      <c r="P72" s="2"/>
      <c r="Q72" s="2"/>
      <c r="R72" s="2"/>
      <c r="S72" s="2"/>
      <c r="T72" s="2"/>
      <c r="U72" s="2"/>
      <c r="V72" s="2"/>
      <c r="W72" s="2"/>
      <c r="X72"/>
      <c r="Y72"/>
      <c r="Z72"/>
      <c r="AA72"/>
      <c r="AB72"/>
      <c r="AC72"/>
      <c r="AD72"/>
      <c r="AE72"/>
      <c r="AF72"/>
      <c r="AG72"/>
      <c r="AH72"/>
      <c r="AI72"/>
      <c r="AJ72"/>
      <c r="AK72"/>
      <c r="AL72"/>
      <c r="AM72"/>
      <c r="AN72"/>
      <c r="AO72"/>
      <c r="AP72"/>
      <c r="AQ72"/>
      <c r="AR72"/>
      <c r="AS72"/>
      <c r="AT72"/>
    </row>
    <row r="73" spans="2:46" ht="12.75" customHeight="1" x14ac:dyDescent="0.25">
      <c r="B73" s="194" t="e">
        <f>'Tournament Results Data'!#REF!</f>
        <v>#REF!</v>
      </c>
      <c r="C73" s="194"/>
      <c r="D73" s="194"/>
      <c r="E73" s="194"/>
      <c r="F73" s="194"/>
      <c r="G73" s="194"/>
      <c r="H73" s="194"/>
      <c r="I73" s="2"/>
      <c r="J73" s="2"/>
      <c r="K73" s="2"/>
      <c r="L73" s="2"/>
      <c r="M73" s="2"/>
      <c r="N73" s="2"/>
      <c r="O73" s="2"/>
      <c r="P73" s="2"/>
      <c r="Q73" s="2"/>
      <c r="R73" s="2"/>
      <c r="S73" s="2"/>
      <c r="T73" s="2"/>
      <c r="U73" s="2"/>
      <c r="V73" s="2"/>
      <c r="W73" s="2"/>
      <c r="X73"/>
      <c r="Y73"/>
      <c r="Z73"/>
      <c r="AA73"/>
      <c r="AB73"/>
      <c r="AC73"/>
      <c r="AD73"/>
      <c r="AE73"/>
      <c r="AF73"/>
      <c r="AG73"/>
      <c r="AH73"/>
      <c r="AI73"/>
      <c r="AJ73"/>
      <c r="AK73"/>
      <c r="AL73"/>
      <c r="AM73"/>
      <c r="AN73"/>
      <c r="AO73"/>
      <c r="AP73"/>
      <c r="AQ73"/>
      <c r="AR73"/>
      <c r="AS73"/>
      <c r="AT73"/>
    </row>
    <row r="74" spans="2:46" ht="12.75" customHeight="1" x14ac:dyDescent="0.25">
      <c r="B74" s="54"/>
      <c r="C74" s="50"/>
      <c r="D74" s="50"/>
      <c r="E74" s="35"/>
      <c r="F74" s="29"/>
      <c r="G74" s="29"/>
      <c r="H74" s="29"/>
      <c r="I74" s="17"/>
      <c r="J74" s="30"/>
      <c r="K74" s="30"/>
      <c r="L74" s="30"/>
      <c r="M74" s="30"/>
      <c r="N74" s="30"/>
      <c r="O74" s="30"/>
      <c r="P74" s="30"/>
      <c r="Q74" s="30"/>
      <c r="R74" s="30"/>
      <c r="S74" s="30"/>
      <c r="T74" s="2"/>
      <c r="U74" s="2"/>
      <c r="V74" s="2"/>
      <c r="W74" s="2"/>
      <c r="X74"/>
      <c r="Y74"/>
      <c r="Z74"/>
      <c r="AA74"/>
      <c r="AB74"/>
      <c r="AC74"/>
      <c r="AD74"/>
      <c r="AE74"/>
      <c r="AF74"/>
      <c r="AG74"/>
      <c r="AH74"/>
      <c r="AI74"/>
      <c r="AJ74"/>
      <c r="AK74"/>
      <c r="AL74"/>
      <c r="AM74"/>
      <c r="AN74"/>
      <c r="AO74"/>
      <c r="AP74"/>
      <c r="AQ74"/>
      <c r="AR74"/>
      <c r="AS74"/>
      <c r="AT74"/>
    </row>
    <row r="75" spans="2:46" ht="12.75" customHeight="1" x14ac:dyDescent="0.25">
      <c r="B75" s="31"/>
      <c r="C75" s="100" t="e">
        <f>'Tournament Results Data'!#REF!</f>
        <v>#REF!</v>
      </c>
      <c r="D75" s="100"/>
      <c r="E75" s="37"/>
      <c r="F75" s="33"/>
      <c r="G75" s="108" t="e">
        <f>'Tournament Results Data'!#REF!</f>
        <v>#REF!</v>
      </c>
      <c r="H75" s="108"/>
      <c r="I75" s="108"/>
      <c r="J75" s="108"/>
      <c r="K75" s="108"/>
      <c r="L75" s="108"/>
      <c r="M75" s="108"/>
      <c r="N75" s="108"/>
      <c r="O75" s="108"/>
      <c r="P75" s="108"/>
      <c r="Q75" s="108"/>
      <c r="R75" s="108"/>
      <c r="S75" s="108"/>
      <c r="T75" s="108"/>
      <c r="U75" s="108"/>
      <c r="V75" s="108"/>
      <c r="W75" s="108"/>
      <c r="X75" s="108"/>
      <c r="Y75" s="28"/>
      <c r="Z75"/>
      <c r="AA75"/>
      <c r="AB75"/>
      <c r="AC75"/>
      <c r="AD75"/>
      <c r="AE75"/>
      <c r="AF75"/>
      <c r="AG75"/>
      <c r="AH75"/>
      <c r="AI75"/>
      <c r="AJ75"/>
      <c r="AK75"/>
      <c r="AL75"/>
      <c r="AM75"/>
      <c r="AN75"/>
      <c r="AO75"/>
      <c r="AP75"/>
      <c r="AQ75"/>
      <c r="AR75"/>
      <c r="AS75"/>
      <c r="AT75"/>
    </row>
    <row r="76" spans="2:46" ht="12.75" customHeight="1" x14ac:dyDescent="0.25">
      <c r="B76" s="31"/>
      <c r="C76" s="2"/>
      <c r="D76" s="2"/>
      <c r="E76" s="27"/>
      <c r="F76" s="2"/>
      <c r="G76"/>
      <c r="H76"/>
      <c r="I76"/>
      <c r="J76"/>
      <c r="K76"/>
      <c r="L76"/>
      <c r="M76" s="192" t="e">
        <f>IF('Tournament Results Data'!#REF!='Tournament Results Data'!#REF!,'Tournament Results Data'!#REF!,'Tournament Results Data'!#REF! )</f>
        <v>#REF!</v>
      </c>
      <c r="N76" s="192"/>
      <c r="O76" s="2" t="s">
        <v>11</v>
      </c>
      <c r="P76" s="193" t="e">
        <f>IF('Tournament Results Data'!#REF!='Tournament Results Data'!#REF!,'Tournament Results Data'!#REF!,'Tournament Results Data'!#REF! )</f>
        <v>#REF!</v>
      </c>
      <c r="Q76" s="193"/>
      <c r="R76"/>
      <c r="S76"/>
      <c r="T76"/>
      <c r="U76"/>
      <c r="V76"/>
      <c r="W76"/>
      <c r="X76" s="2"/>
      <c r="Y76"/>
      <c r="Z76"/>
      <c r="AA76"/>
      <c r="AB76"/>
      <c r="AC76"/>
      <c r="AD76"/>
      <c r="AE76"/>
      <c r="AF76"/>
      <c r="AG76"/>
      <c r="AH76"/>
      <c r="AI76"/>
      <c r="AJ76"/>
      <c r="AK76"/>
      <c r="AL76"/>
      <c r="AM76"/>
      <c r="AN76"/>
      <c r="AO76"/>
      <c r="AP76"/>
      <c r="AQ76"/>
      <c r="AR76"/>
      <c r="AS76"/>
      <c r="AT76"/>
    </row>
    <row r="77" spans="2:46" ht="12.75" customHeight="1" x14ac:dyDescent="0.25">
      <c r="B77" s="34"/>
      <c r="C77" s="15"/>
      <c r="D77" s="15"/>
      <c r="E77" s="26"/>
      <c r="F77" s="2"/>
      <c r="G77" s="2"/>
      <c r="H77" s="2"/>
      <c r="I77" s="2"/>
      <c r="J77" s="2"/>
      <c r="K77" s="2"/>
      <c r="L77" s="2"/>
      <c r="M77" s="2"/>
      <c r="N77" s="2"/>
      <c r="O77" s="2"/>
      <c r="P77" s="2"/>
      <c r="Q77" s="2"/>
      <c r="R77" s="2"/>
      <c r="S77" s="2"/>
      <c r="T77" s="2"/>
      <c r="U77" s="2"/>
      <c r="V77" s="2"/>
      <c r="W77" s="2"/>
      <c r="X77" s="2"/>
      <c r="Y77" s="2"/>
      <c r="Z77" s="2"/>
      <c r="AA77"/>
      <c r="AB77"/>
      <c r="AC77"/>
      <c r="AD77"/>
      <c r="AE77"/>
      <c r="AF77"/>
      <c r="AG77"/>
      <c r="AH77"/>
      <c r="AI77"/>
      <c r="AJ77"/>
      <c r="AK77"/>
      <c r="AL77"/>
      <c r="AM77"/>
      <c r="AN77"/>
      <c r="AO77"/>
      <c r="AP77"/>
      <c r="AQ77"/>
      <c r="AR77"/>
      <c r="AS77"/>
      <c r="AT77"/>
    </row>
    <row r="78" spans="2:46" ht="12.75" customHeight="1" x14ac:dyDescent="0.25">
      <c r="B78" s="194" t="e">
        <f>'Tournament Results Data'!#REF!</f>
        <v>#REF!</v>
      </c>
      <c r="C78" s="194"/>
      <c r="D78" s="194"/>
      <c r="E78" s="194"/>
      <c r="F78" s="194"/>
      <c r="G78" s="194"/>
      <c r="H78" s="194"/>
      <c r="I78" s="2"/>
      <c r="J78" s="2"/>
      <c r="K78" s="2"/>
      <c r="L78" s="2"/>
      <c r="M78" s="2"/>
      <c r="N78" s="2"/>
      <c r="O78" s="2"/>
      <c r="P78" s="2"/>
      <c r="Q78" s="2"/>
      <c r="R78" s="2"/>
      <c r="S78" s="2"/>
      <c r="T78" s="2"/>
      <c r="U78" s="2"/>
      <c r="V78" s="2"/>
      <c r="W78" s="2"/>
      <c r="X78" s="2"/>
      <c r="Y78" s="2"/>
      <c r="Z78" s="2"/>
      <c r="AA78"/>
      <c r="AB78"/>
      <c r="AC78"/>
      <c r="AD78"/>
      <c r="AE78"/>
      <c r="AF78"/>
      <c r="AG78"/>
      <c r="AH78"/>
      <c r="AI78"/>
      <c r="AJ78"/>
      <c r="AK78"/>
      <c r="AL78"/>
      <c r="AM78"/>
      <c r="AN78"/>
      <c r="AO78"/>
      <c r="AP78"/>
      <c r="AQ78"/>
      <c r="AR78"/>
      <c r="AS78"/>
      <c r="AT78"/>
    </row>
    <row r="79" spans="2:46" ht="12.75" customHeight="1" x14ac:dyDescent="0.25">
      <c r="B79" s="31"/>
      <c r="C79" s="29"/>
      <c r="D79" s="29"/>
      <c r="E79" s="29"/>
      <c r="F79" s="29"/>
      <c r="G79" s="29"/>
      <c r="H79" s="29"/>
      <c r="I79" s="17"/>
      <c r="J79" s="30"/>
      <c r="K79" s="30"/>
      <c r="L79" s="30"/>
      <c r="M79" s="30"/>
      <c r="N79" s="30"/>
      <c r="O79" s="30"/>
      <c r="P79" s="30"/>
      <c r="Q79" s="30"/>
      <c r="R79" s="30"/>
      <c r="S79" s="30"/>
      <c r="T79" s="2"/>
      <c r="U79" s="2"/>
      <c r="V79" s="2"/>
      <c r="W79" s="2"/>
      <c r="X79" s="2"/>
      <c r="Y79" s="2"/>
      <c r="Z79" s="2"/>
      <c r="AA79"/>
      <c r="AB79"/>
      <c r="AC79"/>
      <c r="AD79"/>
      <c r="AE79"/>
      <c r="AF79"/>
      <c r="AG79"/>
      <c r="AH79"/>
      <c r="AI79"/>
      <c r="AJ79"/>
      <c r="AK79"/>
      <c r="AL79"/>
      <c r="AM79"/>
      <c r="AN79"/>
      <c r="AO79"/>
      <c r="AP79"/>
      <c r="AQ79"/>
      <c r="AR79"/>
      <c r="AS79"/>
      <c r="AT79"/>
    </row>
    <row r="80" spans="2:46" ht="12.75" customHeight="1" x14ac:dyDescent="0.25">
      <c r="B80" s="194" t="e">
        <f>'Tournament Results Data'!#REF!</f>
        <v>#REF!</v>
      </c>
      <c r="C80" s="194"/>
      <c r="D80" s="194"/>
      <c r="E80" s="194"/>
      <c r="F80" s="194"/>
      <c r="G80" s="194"/>
      <c r="H80" s="194"/>
      <c r="I80" s="2"/>
      <c r="J80" s="2"/>
      <c r="K80" s="2"/>
      <c r="L80" s="2"/>
      <c r="M80" s="2"/>
      <c r="N80" s="2"/>
      <c r="O80" s="2"/>
      <c r="P80" s="2"/>
      <c r="Q80" s="2"/>
      <c r="R80" s="2"/>
      <c r="S80" s="2"/>
      <c r="T80" s="2"/>
      <c r="U80" s="2"/>
      <c r="V80" s="2"/>
      <c r="W80" s="2"/>
      <c r="X80"/>
      <c r="Y80" s="2"/>
      <c r="Z80" s="2"/>
      <c r="AA80"/>
      <c r="AB80"/>
      <c r="AC80"/>
      <c r="AD80"/>
      <c r="AE80"/>
      <c r="AF80"/>
      <c r="AG80"/>
      <c r="AH80"/>
      <c r="AI80"/>
      <c r="AJ80"/>
      <c r="AK80"/>
      <c r="AL80"/>
      <c r="AM80"/>
      <c r="AN80"/>
      <c r="AO80"/>
      <c r="AP80"/>
      <c r="AQ80"/>
      <c r="AR80"/>
      <c r="AS80"/>
      <c r="AT80"/>
    </row>
    <row r="81" spans="1:46" ht="12.75" customHeight="1" x14ac:dyDescent="0.25">
      <c r="B81" s="54"/>
      <c r="C81" s="50"/>
      <c r="D81" s="50"/>
      <c r="E81" s="35"/>
      <c r="F81" s="29"/>
      <c r="G81" s="29"/>
      <c r="H81" s="29"/>
      <c r="I81" s="17"/>
      <c r="J81" s="30"/>
      <c r="K81" s="30"/>
      <c r="L81" s="30"/>
      <c r="M81" s="30"/>
      <c r="N81" s="30"/>
      <c r="O81" s="30"/>
      <c r="P81" s="30"/>
      <c r="Q81" s="30"/>
      <c r="R81" s="30"/>
      <c r="S81" s="30"/>
      <c r="T81" s="2"/>
      <c r="U81" s="2"/>
      <c r="V81" s="2"/>
      <c r="W81" s="2"/>
      <c r="X81"/>
      <c r="Y81" s="2"/>
      <c r="Z81" s="2"/>
      <c r="AA81"/>
      <c r="AB81"/>
      <c r="AC81"/>
      <c r="AD81"/>
      <c r="AE81"/>
      <c r="AF81"/>
      <c r="AG81"/>
      <c r="AH81"/>
      <c r="AI81"/>
      <c r="AJ81"/>
      <c r="AK81"/>
      <c r="AL81"/>
      <c r="AM81"/>
      <c r="AN81"/>
      <c r="AO81"/>
      <c r="AP81"/>
      <c r="AQ81"/>
      <c r="AR81"/>
      <c r="AS81"/>
      <c r="AT81"/>
    </row>
    <row r="82" spans="1:46" ht="12.75" customHeight="1" x14ac:dyDescent="0.25">
      <c r="B82" s="31"/>
      <c r="C82" s="100" t="e">
        <f>'Tournament Results Data'!#REF!</f>
        <v>#REF!</v>
      </c>
      <c r="D82" s="100"/>
      <c r="E82" s="37"/>
      <c r="F82" s="33"/>
      <c r="G82" s="108" t="e">
        <f>'Tournament Results Data'!#REF!</f>
        <v>#REF!</v>
      </c>
      <c r="H82" s="108"/>
      <c r="I82" s="108"/>
      <c r="J82" s="108"/>
      <c r="K82" s="108"/>
      <c r="L82" s="108"/>
      <c r="M82" s="108"/>
      <c r="N82" s="108"/>
      <c r="O82" s="108"/>
      <c r="P82" s="108"/>
      <c r="Q82" s="108"/>
      <c r="R82" s="108"/>
      <c r="S82" s="108"/>
      <c r="T82" s="108"/>
      <c r="U82" s="108"/>
      <c r="V82" s="108"/>
      <c r="W82" s="108"/>
      <c r="X82" s="108"/>
      <c r="Y82" s="2"/>
      <c r="Z82" s="2"/>
      <c r="AA82"/>
      <c r="AB82"/>
      <c r="AC82"/>
      <c r="AD82"/>
      <c r="AE82"/>
      <c r="AF82"/>
      <c r="AG82"/>
      <c r="AH82"/>
      <c r="AI82"/>
      <c r="AJ82"/>
      <c r="AK82"/>
      <c r="AL82"/>
      <c r="AM82"/>
      <c r="AN82"/>
      <c r="AO82"/>
      <c r="AP82"/>
      <c r="AQ82"/>
      <c r="AR82"/>
      <c r="AS82"/>
      <c r="AT82"/>
    </row>
    <row r="83" spans="1:46" ht="12.75" customHeight="1" x14ac:dyDescent="0.25">
      <c r="B83" s="31"/>
      <c r="C83" s="2"/>
      <c r="D83" s="2"/>
      <c r="E83" s="27"/>
      <c r="F83" s="2"/>
      <c r="G83"/>
      <c r="H83"/>
      <c r="I83"/>
      <c r="J83"/>
      <c r="K83"/>
      <c r="L83"/>
      <c r="M83" s="192" t="e">
        <f>IF('Tournament Results Data'!#REF!='Tournament Results Data'!#REF!,'Tournament Results Data'!#REF!,'Tournament Results Data'!#REF! )</f>
        <v>#REF!</v>
      </c>
      <c r="N83" s="192"/>
      <c r="O83" s="2" t="s">
        <v>11</v>
      </c>
      <c r="P83" s="193" t="e">
        <f>IF('Tournament Results Data'!#REF!='Tournament Results Data'!#REF!,'Tournament Results Data'!#REF!,'Tournament Results Data'!#REF! )</f>
        <v>#REF!</v>
      </c>
      <c r="Q83" s="193"/>
      <c r="R83"/>
      <c r="S83"/>
      <c r="T83"/>
      <c r="U83"/>
      <c r="V83"/>
      <c r="W83"/>
      <c r="X83" s="2"/>
      <c r="Y83" s="2"/>
      <c r="Z83" s="2"/>
      <c r="AA83"/>
      <c r="AB83"/>
      <c r="AC83"/>
      <c r="AD83"/>
      <c r="AE83"/>
      <c r="AF83"/>
      <c r="AG83"/>
      <c r="AH83"/>
      <c r="AI83"/>
      <c r="AJ83"/>
      <c r="AK83"/>
      <c r="AL83"/>
      <c r="AM83"/>
      <c r="AN83"/>
      <c r="AO83"/>
      <c r="AP83"/>
      <c r="AQ83"/>
      <c r="AR83"/>
      <c r="AS83"/>
      <c r="AT83"/>
    </row>
    <row r="84" spans="1:46" ht="12.75" customHeight="1" x14ac:dyDescent="0.25">
      <c r="B84" s="34"/>
      <c r="C84" s="15"/>
      <c r="D84" s="15"/>
      <c r="E84" s="26"/>
      <c r="F84" s="2"/>
      <c r="G84" s="2"/>
      <c r="H84" s="2"/>
      <c r="I84" s="2"/>
      <c r="J84" s="2"/>
      <c r="K84" s="2"/>
      <c r="L84" s="2"/>
      <c r="M84" s="2"/>
      <c r="N84" s="2"/>
      <c r="O84" s="2"/>
      <c r="P84" s="2"/>
      <c r="Q84" s="2"/>
      <c r="R84" s="2"/>
      <c r="S84" s="2"/>
      <c r="T84" s="2"/>
      <c r="U84" s="2"/>
      <c r="V84" s="2"/>
      <c r="W84" s="2"/>
      <c r="X84" s="2"/>
      <c r="Y84" s="2"/>
      <c r="Z84" s="2"/>
      <c r="AA84"/>
      <c r="AB84"/>
      <c r="AC84"/>
      <c r="AD84"/>
      <c r="AE84"/>
      <c r="AF84"/>
      <c r="AG84"/>
      <c r="AH84"/>
      <c r="AI84"/>
      <c r="AJ84"/>
      <c r="AK84"/>
      <c r="AL84"/>
      <c r="AM84"/>
      <c r="AN84"/>
      <c r="AO84"/>
      <c r="AP84"/>
      <c r="AQ84"/>
      <c r="AR84"/>
      <c r="AS84"/>
      <c r="AT84"/>
    </row>
    <row r="85" spans="1:46" ht="12.75" customHeight="1" x14ac:dyDescent="0.25">
      <c r="B85" s="194" t="e">
        <f>'Tournament Results Data'!#REF!</f>
        <v>#REF!</v>
      </c>
      <c r="C85" s="194"/>
      <c r="D85" s="194"/>
      <c r="E85" s="194"/>
      <c r="F85" s="194"/>
      <c r="G85" s="194"/>
      <c r="H85" s="194"/>
      <c r="I85" s="2"/>
      <c r="J85" s="2"/>
      <c r="K85" s="2"/>
      <c r="L85" s="2"/>
      <c r="M85" s="2"/>
      <c r="N85" s="2"/>
      <c r="O85" s="2"/>
      <c r="P85" s="2"/>
      <c r="Q85" s="2"/>
      <c r="R85" s="2"/>
      <c r="S85" s="2"/>
      <c r="T85" s="2"/>
      <c r="U85" s="2"/>
      <c r="V85" s="2"/>
      <c r="W85" s="2"/>
      <c r="X85" s="2"/>
      <c r="Y85" s="32"/>
      <c r="Z85" s="32"/>
      <c r="AA85"/>
      <c r="AB85"/>
      <c r="AC85"/>
      <c r="AD85"/>
      <c r="AE85"/>
      <c r="AF85"/>
      <c r="AG85"/>
      <c r="AH85"/>
      <c r="AI85"/>
      <c r="AJ85"/>
      <c r="AK85"/>
      <c r="AL85"/>
      <c r="AM85"/>
      <c r="AN85"/>
      <c r="AO85"/>
      <c r="AP85"/>
      <c r="AQ85"/>
      <c r="AR85"/>
      <c r="AS85"/>
      <c r="AT85"/>
    </row>
    <row r="86" spans="1:46" ht="12.75" customHeight="1" x14ac:dyDescent="0.25">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row>
    <row r="89" spans="1:46" ht="17.399999999999999" x14ac:dyDescent="0.3">
      <c r="A89" s="40"/>
      <c r="B89" s="162" t="s">
        <v>92</v>
      </c>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row>
    <row r="90" spans="1:46" x14ac:dyDescent="0.25">
      <c r="B90" s="29"/>
      <c r="C90" s="29"/>
      <c r="D90" s="29"/>
      <c r="E90" s="29"/>
      <c r="F90" s="29"/>
      <c r="G90" s="29"/>
      <c r="H90" s="17"/>
      <c r="I90" s="30"/>
      <c r="J90" s="30"/>
      <c r="K90" s="30"/>
      <c r="L90" s="30"/>
      <c r="M90" s="30"/>
      <c r="N90" s="30"/>
      <c r="O90" s="30"/>
      <c r="P90" s="30"/>
      <c r="Q90" s="30"/>
      <c r="R90" s="30"/>
      <c r="S90" s="2"/>
      <c r="T90" s="2"/>
      <c r="U90" s="2"/>
      <c r="V90" s="2"/>
      <c r="W90" s="2"/>
      <c r="X90" s="2"/>
      <c r="Y90" s="2"/>
      <c r="Z90" s="2"/>
      <c r="AA90" s="2"/>
      <c r="AB90" s="2"/>
      <c r="AC90" s="2"/>
      <c r="AD90" s="2"/>
      <c r="AE90" s="68"/>
    </row>
    <row r="91" spans="1:46" x14ac:dyDescent="0.25">
      <c r="B91" s="194" t="e">
        <f>'Tournament Results Data'!#REF!</f>
        <v>#REF!</v>
      </c>
      <c r="C91" s="194"/>
      <c r="D91" s="194"/>
      <c r="E91" s="194"/>
      <c r="F91" s="194"/>
      <c r="G91" s="194"/>
      <c r="H91" s="194"/>
      <c r="I91" s="2"/>
      <c r="J91" s="2"/>
      <c r="K91" s="2"/>
      <c r="L91" s="2"/>
      <c r="M91" s="2"/>
      <c r="N91" s="2"/>
      <c r="O91" s="2"/>
      <c r="P91" s="2"/>
      <c r="Q91" s="2"/>
      <c r="R91" s="2"/>
      <c r="S91" s="2"/>
      <c r="T91" s="2"/>
      <c r="U91" s="2"/>
      <c r="V91" s="2"/>
      <c r="W91" s="2"/>
      <c r="X91" s="2"/>
      <c r="Y91" s="2"/>
      <c r="Z91" s="2"/>
      <c r="AA91" s="2"/>
      <c r="AB91" s="2"/>
      <c r="AC91" s="2"/>
      <c r="AD91" s="2"/>
      <c r="AE91" s="2"/>
      <c r="AF91" s="32"/>
    </row>
    <row r="92" spans="1:46" x14ac:dyDescent="0.25">
      <c r="B92" s="54"/>
      <c r="C92" s="50"/>
      <c r="D92" s="50"/>
      <c r="E92" s="35"/>
      <c r="F92" s="29"/>
      <c r="G92" s="29"/>
      <c r="H92" s="29"/>
      <c r="I92" s="17"/>
      <c r="J92" s="30"/>
      <c r="K92" s="30"/>
      <c r="L92" s="30"/>
      <c r="M92" s="30"/>
      <c r="N92" s="30"/>
      <c r="O92" s="30"/>
      <c r="P92" s="30"/>
      <c r="Q92" s="30"/>
      <c r="R92" s="30"/>
      <c r="S92" s="30"/>
      <c r="T92" s="2"/>
      <c r="U92" s="2"/>
      <c r="V92" s="2"/>
      <c r="W92" s="2"/>
      <c r="X92" s="2"/>
      <c r="Y92" s="2"/>
      <c r="Z92" s="2"/>
      <c r="AA92" s="2"/>
      <c r="AB92" s="2"/>
      <c r="AC92" s="2"/>
      <c r="AD92" s="2"/>
      <c r="AE92" s="2"/>
      <c r="AF92" s="32"/>
    </row>
    <row r="93" spans="1:46" x14ac:dyDescent="0.25">
      <c r="B93" s="31"/>
      <c r="C93" s="2"/>
      <c r="D93" s="2"/>
      <c r="E93" s="27"/>
      <c r="F93" s="2"/>
      <c r="G93" s="2"/>
      <c r="H93" s="2"/>
      <c r="I93" s="2"/>
      <c r="J93" s="2"/>
      <c r="K93" s="2"/>
      <c r="L93" s="2"/>
      <c r="M93" s="2"/>
      <c r="N93" s="2"/>
      <c r="O93" s="2"/>
      <c r="P93" s="2"/>
      <c r="Q93" s="2"/>
      <c r="R93" s="2"/>
      <c r="S93" s="2"/>
      <c r="T93" s="2"/>
      <c r="U93" s="2"/>
      <c r="V93" s="2"/>
      <c r="W93" s="2"/>
      <c r="X93" s="2"/>
      <c r="Y93" s="2"/>
      <c r="Z93" s="2"/>
      <c r="AA93" s="2"/>
      <c r="AB93" s="2"/>
      <c r="AC93" s="2"/>
      <c r="AD93" s="2"/>
      <c r="AE93" s="2"/>
      <c r="AF93" s="32"/>
    </row>
    <row r="94" spans="1:46" x14ac:dyDescent="0.25">
      <c r="B94" s="31"/>
      <c r="C94" s="100"/>
      <c r="D94" s="100"/>
      <c r="E94" s="27"/>
      <c r="F94" s="15"/>
      <c r="G94" s="108" t="e">
        <f>'Tournament Results Data'!#REF!</f>
        <v>#REF!</v>
      </c>
      <c r="H94" s="108"/>
      <c r="I94" s="108"/>
      <c r="J94" s="108"/>
      <c r="K94" s="108"/>
      <c r="L94" s="108"/>
      <c r="M94" s="108"/>
      <c r="N94" s="108"/>
      <c r="O94" s="108"/>
      <c r="P94" s="108"/>
      <c r="Q94" s="108"/>
      <c r="R94" s="108"/>
      <c r="S94" s="108"/>
      <c r="T94" s="108"/>
      <c r="U94" s="108"/>
      <c r="V94" s="108"/>
      <c r="W94" s="108"/>
      <c r="X94" s="108"/>
      <c r="Y94" s="2"/>
      <c r="Z94" s="2"/>
      <c r="AA94" s="2"/>
      <c r="AB94" s="2"/>
      <c r="AC94" s="2"/>
      <c r="AD94" s="2"/>
      <c r="AE94" s="2"/>
      <c r="AF94" s="32"/>
    </row>
    <row r="95" spans="1:46" x14ac:dyDescent="0.25">
      <c r="B95" s="31"/>
      <c r="C95" s="29"/>
      <c r="D95" s="29"/>
      <c r="E95" s="36"/>
      <c r="F95" s="29"/>
      <c r="G95" s="192" t="e">
        <f>IF('Tournament Results Data'!#REF!='Tournament Results Data'!#REF!,'Tournament Results Data'!#REF!,'Tournament Results Data'!#REF! )</f>
        <v>#REF!</v>
      </c>
      <c r="H95" s="192"/>
      <c r="I95" s="2" t="s">
        <v>11</v>
      </c>
      <c r="J95" s="193" t="e">
        <f>IF('Tournament Results Data'!#REF!='Tournament Results Data'!#REF!,'Tournament Results Data'!#REF!,'Tournament Results Data'!#REF! )</f>
        <v>#REF!</v>
      </c>
      <c r="K95" s="193"/>
      <c r="L95" s="30" t="s">
        <v>93</v>
      </c>
      <c r="M95" s="192" t="e">
        <f>IF('Tournament Results Data'!#REF!='Tournament Results Data'!#REF!,'Tournament Results Data'!#REF!,'Tournament Results Data'!#REF! )</f>
        <v>#REF!</v>
      </c>
      <c r="N95" s="192"/>
      <c r="O95" s="2" t="s">
        <v>11</v>
      </c>
      <c r="P95" s="193" t="e">
        <f>IF('Tournament Results Data'!#REF!='Tournament Results Data'!#REF!,'Tournament Results Data'!#REF!,'Tournament Results Data'!#REF! )</f>
        <v>#REF!</v>
      </c>
      <c r="Q95" s="193"/>
      <c r="R95" s="30" t="e">
        <f>IF(U95="-",",", " " )</f>
        <v>#REF!</v>
      </c>
      <c r="S95" s="192" t="e">
        <f>IF('Tournament Results Data'!#REF!='Tournament Results Data'!#REF!," ", IF('Tournament Results Data'!#REF!='Tournament Results Data'!#REF!,'Tournament Results Data'!#REF!,'Tournament Results Data'!#REF! ))</f>
        <v>#REF!</v>
      </c>
      <c r="T95" s="192"/>
      <c r="U95" s="2" t="e">
        <f>'Tournament Results Data'!#REF!</f>
        <v>#REF!</v>
      </c>
      <c r="V95" s="195" t="e">
        <f>IF('Tournament Results Data'!#REF!='Tournament Results Data'!#REF!," ", IF('Tournament Results Data'!#REF!='Tournament Results Data'!#REF!,'Tournament Results Data'!#REF!,'Tournament Results Data'!#REF! ))</f>
        <v>#REF!</v>
      </c>
      <c r="W95" s="195"/>
      <c r="X95" s="41"/>
      <c r="Y95" s="2"/>
      <c r="Z95" s="2"/>
      <c r="AA95" s="2"/>
      <c r="AB95" s="2"/>
      <c r="AC95" s="2"/>
      <c r="AD95" s="2"/>
      <c r="AE95" s="2"/>
      <c r="AF95" s="32"/>
    </row>
    <row r="96" spans="1:46" x14ac:dyDescent="0.25">
      <c r="B96" s="31"/>
      <c r="C96" s="2"/>
      <c r="D96" s="32"/>
      <c r="E96" s="37"/>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row>
    <row r="97" spans="2:32" x14ac:dyDescent="0.25">
      <c r="B97" s="34"/>
      <c r="C97" s="15"/>
      <c r="D97" s="33"/>
      <c r="E97" s="38"/>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row>
    <row r="98" spans="2:32" x14ac:dyDescent="0.25">
      <c r="B98" s="194" t="e">
        <f>'Tournament Results Data'!#REF!</f>
        <v>#REF!</v>
      </c>
      <c r="C98" s="194"/>
      <c r="D98" s="194"/>
      <c r="E98" s="194"/>
      <c r="F98" s="194"/>
      <c r="G98" s="194"/>
      <c r="H98" s="194"/>
      <c r="I98" s="2"/>
      <c r="J98" s="2"/>
      <c r="K98" s="2"/>
      <c r="L98" s="2"/>
      <c r="M98" s="2"/>
      <c r="N98" s="2"/>
      <c r="O98" s="2"/>
      <c r="P98" s="2"/>
      <c r="Q98" s="2"/>
      <c r="R98" s="2"/>
      <c r="S98" s="2"/>
      <c r="T98" s="2"/>
      <c r="U98" s="2"/>
      <c r="V98" s="2"/>
      <c r="W98" s="2"/>
      <c r="X98" s="2"/>
      <c r="Y98" s="2"/>
      <c r="Z98" s="2"/>
      <c r="AA98" s="2"/>
      <c r="AB98" s="2"/>
      <c r="AC98" s="2"/>
      <c r="AD98" s="2"/>
      <c r="AE98" s="2"/>
      <c r="AF98" s="32"/>
    </row>
  </sheetData>
  <mergeCells count="365">
    <mergeCell ref="AG28:AI28"/>
    <mergeCell ref="AC37:AE37"/>
    <mergeCell ref="AF37:AH37"/>
    <mergeCell ref="C34:R34"/>
    <mergeCell ref="E27:G27"/>
    <mergeCell ref="C27:D27"/>
    <mergeCell ref="AC35:AE35"/>
    <mergeCell ref="C35:H35"/>
    <mergeCell ref="B89:AM89"/>
    <mergeCell ref="B91:H91"/>
    <mergeCell ref="E28:G28"/>
    <mergeCell ref="Z28:AB28"/>
    <mergeCell ref="W28:Y28"/>
    <mergeCell ref="I28:K28"/>
    <mergeCell ref="AG42:AM42"/>
    <mergeCell ref="P28:R28"/>
    <mergeCell ref="L28:N28"/>
    <mergeCell ref="AF38:AH38"/>
    <mergeCell ref="B98:H98"/>
    <mergeCell ref="G95:H95"/>
    <mergeCell ref="J95:K95"/>
    <mergeCell ref="M95:N95"/>
    <mergeCell ref="C82:D82"/>
    <mergeCell ref="AG39:AM39"/>
    <mergeCell ref="C67:D67"/>
    <mergeCell ref="S95:T95"/>
    <mergeCell ref="V95:W95"/>
    <mergeCell ref="I51:R51"/>
    <mergeCell ref="B73:H73"/>
    <mergeCell ref="G82:X82"/>
    <mergeCell ref="P95:Q95"/>
    <mergeCell ref="AR43:AT43"/>
    <mergeCell ref="AN44:AP44"/>
    <mergeCell ref="C51:H51"/>
    <mergeCell ref="G94:X94"/>
    <mergeCell ref="S48:AB53"/>
    <mergeCell ref="AM48:AP53"/>
    <mergeCell ref="C94:D94"/>
    <mergeCell ref="B85:H85"/>
    <mergeCell ref="G75:X75"/>
    <mergeCell ref="B80:H80"/>
    <mergeCell ref="M83:N83"/>
    <mergeCell ref="P76:Q76"/>
    <mergeCell ref="B70:H70"/>
    <mergeCell ref="C75:D75"/>
    <mergeCell ref="M76:N76"/>
    <mergeCell ref="P83:Q83"/>
    <mergeCell ref="B78:H78"/>
    <mergeCell ref="AN43:AP43"/>
    <mergeCell ref="AC53:AE53"/>
    <mergeCell ref="Z54:AF54"/>
    <mergeCell ref="AC51:AE51"/>
    <mergeCell ref="AF51:AH51"/>
    <mergeCell ref="S59:U59"/>
    <mergeCell ref="Z57:AF57"/>
    <mergeCell ref="AG59:AI59"/>
    <mergeCell ref="Z59:AB59"/>
    <mergeCell ref="AN57:AT57"/>
    <mergeCell ref="B63:AT63"/>
    <mergeCell ref="B65:H65"/>
    <mergeCell ref="C50:R50"/>
    <mergeCell ref="S39:Y39"/>
    <mergeCell ref="AN39:AT39"/>
    <mergeCell ref="AN40:AT40"/>
    <mergeCell ref="AN41:AT41"/>
    <mergeCell ref="AN42:AT42"/>
    <mergeCell ref="C49:R49"/>
    <mergeCell ref="W59:Y59"/>
    <mergeCell ref="G67:X67"/>
    <mergeCell ref="C37:H37"/>
    <mergeCell ref="S58:U58"/>
    <mergeCell ref="I52:R52"/>
    <mergeCell ref="S60:U60"/>
    <mergeCell ref="S55:Y55"/>
    <mergeCell ref="C54:D54"/>
    <mergeCell ref="I53:R53"/>
    <mergeCell ref="C48:R48"/>
    <mergeCell ref="L54:R54"/>
    <mergeCell ref="M68:N68"/>
    <mergeCell ref="P68:Q68"/>
    <mergeCell ref="S54:Y54"/>
    <mergeCell ref="S25:Y25"/>
    <mergeCell ref="AG26:AM26"/>
    <mergeCell ref="AG25:AM25"/>
    <mergeCell ref="AG27:AI27"/>
    <mergeCell ref="AK27:AM27"/>
    <mergeCell ref="Z25:AF25"/>
    <mergeCell ref="Z26:AF26"/>
    <mergeCell ref="Z27:AB27"/>
    <mergeCell ref="AD27:AF27"/>
    <mergeCell ref="W27:Y27"/>
    <mergeCell ref="Z23:AF23"/>
    <mergeCell ref="Z19:AF19"/>
    <mergeCell ref="L20:N20"/>
    <mergeCell ref="W20:Y20"/>
    <mergeCell ref="AD20:AF20"/>
    <mergeCell ref="S19:Y19"/>
    <mergeCell ref="S23:Y23"/>
    <mergeCell ref="S21:U21"/>
    <mergeCell ref="C22:AM22"/>
    <mergeCell ref="L23:R23"/>
    <mergeCell ref="L17:R17"/>
    <mergeCell ref="E17:K17"/>
    <mergeCell ref="AG23:AM23"/>
    <mergeCell ref="AG17:AM17"/>
    <mergeCell ref="W21:Y21"/>
    <mergeCell ref="Z20:AB20"/>
    <mergeCell ref="P20:R20"/>
    <mergeCell ref="E26:K26"/>
    <mergeCell ref="L26:R26"/>
    <mergeCell ref="C25:D25"/>
    <mergeCell ref="E25:K25"/>
    <mergeCell ref="L21:N21"/>
    <mergeCell ref="P21:R21"/>
    <mergeCell ref="C23:D23"/>
    <mergeCell ref="E23:K23"/>
    <mergeCell ref="E24:K24"/>
    <mergeCell ref="C24:D24"/>
    <mergeCell ref="L24:R24"/>
    <mergeCell ref="C29:AM29"/>
    <mergeCell ref="C28:D28"/>
    <mergeCell ref="AK28:AM28"/>
    <mergeCell ref="L27:N27"/>
    <mergeCell ref="L25:R25"/>
    <mergeCell ref="C26:D26"/>
    <mergeCell ref="I27:K27"/>
    <mergeCell ref="C42:D42"/>
    <mergeCell ref="S57:Y57"/>
    <mergeCell ref="C33:R33"/>
    <mergeCell ref="I37:R37"/>
    <mergeCell ref="I38:R38"/>
    <mergeCell ref="C40:D40"/>
    <mergeCell ref="E40:K40"/>
    <mergeCell ref="C32:R32"/>
    <mergeCell ref="P27:R27"/>
    <mergeCell ref="AC32:AL33"/>
    <mergeCell ref="AC34:AE34"/>
    <mergeCell ref="AF34:AH34"/>
    <mergeCell ref="C38:H38"/>
    <mergeCell ref="E54:K54"/>
    <mergeCell ref="E39:K39"/>
    <mergeCell ref="L39:R39"/>
    <mergeCell ref="C36:H36"/>
    <mergeCell ref="I35:R35"/>
    <mergeCell ref="I36:R36"/>
    <mergeCell ref="S26:Y26"/>
    <mergeCell ref="Z56:AF56"/>
    <mergeCell ref="Z55:AF55"/>
    <mergeCell ref="S56:Y56"/>
    <mergeCell ref="AD28:AF28"/>
    <mergeCell ref="S28:U28"/>
    <mergeCell ref="S32:AB38"/>
    <mergeCell ref="AC36:AE36"/>
    <mergeCell ref="AC38:AE38"/>
    <mergeCell ref="W44:Y44"/>
    <mergeCell ref="S24:Y24"/>
    <mergeCell ref="AG56:AM56"/>
    <mergeCell ref="AK58:AM58"/>
    <mergeCell ref="AD58:AF58"/>
    <mergeCell ref="AG58:AI58"/>
    <mergeCell ref="AI34:AL34"/>
    <mergeCell ref="S27:U27"/>
    <mergeCell ref="Z24:AF24"/>
    <mergeCell ref="AG24:AM24"/>
    <mergeCell ref="W58:Y58"/>
    <mergeCell ref="AK60:AM60"/>
    <mergeCell ref="AG60:AI60"/>
    <mergeCell ref="Z60:AB60"/>
    <mergeCell ref="AD60:AF60"/>
    <mergeCell ref="Z58:AB58"/>
    <mergeCell ref="W60:Y60"/>
    <mergeCell ref="AD59:AF59"/>
    <mergeCell ref="AR58:AT58"/>
    <mergeCell ref="AR60:AT60"/>
    <mergeCell ref="AK59:AM59"/>
    <mergeCell ref="AN60:AP60"/>
    <mergeCell ref="AN54:AT54"/>
    <mergeCell ref="AR59:AT59"/>
    <mergeCell ref="AN59:AP59"/>
    <mergeCell ref="AG57:AM57"/>
    <mergeCell ref="AG55:AM55"/>
    <mergeCell ref="AN55:AT55"/>
    <mergeCell ref="AN56:AT56"/>
    <mergeCell ref="AG54:AM54"/>
    <mergeCell ref="AN58:AP58"/>
    <mergeCell ref="AQ53:AT53"/>
    <mergeCell ref="AI53:AL53"/>
    <mergeCell ref="AG45:AI45"/>
    <mergeCell ref="AN45:AP45"/>
    <mergeCell ref="AR45:AT45"/>
    <mergeCell ref="AF53:AH53"/>
    <mergeCell ref="AF52:AH52"/>
    <mergeCell ref="D1:AB1"/>
    <mergeCell ref="D3:F3"/>
    <mergeCell ref="D5:AB5"/>
    <mergeCell ref="C13:H13"/>
    <mergeCell ref="B3:C3"/>
    <mergeCell ref="C8:R8"/>
    <mergeCell ref="C9:R9"/>
    <mergeCell ref="C11:H11"/>
    <mergeCell ref="E16:K16"/>
    <mergeCell ref="AF14:AH14"/>
    <mergeCell ref="AC13:AE13"/>
    <mergeCell ref="AC12:AE12"/>
    <mergeCell ref="AF15:AH15"/>
    <mergeCell ref="I13:R13"/>
    <mergeCell ref="C15:H15"/>
    <mergeCell ref="C16:D16"/>
    <mergeCell ref="L16:R16"/>
    <mergeCell ref="AF12:AH12"/>
    <mergeCell ref="AF13:AH13"/>
    <mergeCell ref="C12:H12"/>
    <mergeCell ref="I12:R12"/>
    <mergeCell ref="S8:AB15"/>
    <mergeCell ref="Z16:AF16"/>
    <mergeCell ref="S16:Y16"/>
    <mergeCell ref="AG16:AM16"/>
    <mergeCell ref="C10:R10"/>
    <mergeCell ref="AI10:AL10"/>
    <mergeCell ref="AI11:AL11"/>
    <mergeCell ref="AF11:AH11"/>
    <mergeCell ref="AC11:AE11"/>
    <mergeCell ref="AQ8:AT10"/>
    <mergeCell ref="AC8:AL9"/>
    <mergeCell ref="AC10:AE10"/>
    <mergeCell ref="AF10:AH10"/>
    <mergeCell ref="AM8:AP15"/>
    <mergeCell ref="AQ12:AT12"/>
    <mergeCell ref="AQ13:AT13"/>
    <mergeCell ref="AI12:AL12"/>
    <mergeCell ref="AI13:AL13"/>
    <mergeCell ref="AI14:AL14"/>
    <mergeCell ref="C17:D17"/>
    <mergeCell ref="C21:D21"/>
    <mergeCell ref="E20:G20"/>
    <mergeCell ref="C14:H14"/>
    <mergeCell ref="S17:Y17"/>
    <mergeCell ref="Z17:AF17"/>
    <mergeCell ref="AQ35:AT35"/>
    <mergeCell ref="AQ11:AT11"/>
    <mergeCell ref="AC14:AE14"/>
    <mergeCell ref="AC15:AE15"/>
    <mergeCell ref="I14:R14"/>
    <mergeCell ref="I15:R15"/>
    <mergeCell ref="I11:R11"/>
    <mergeCell ref="AQ14:AT14"/>
    <mergeCell ref="AI15:AL15"/>
    <mergeCell ref="AQ15:AT15"/>
    <mergeCell ref="AG19:AM19"/>
    <mergeCell ref="AG20:AI20"/>
    <mergeCell ref="AN16:AT29"/>
    <mergeCell ref="AQ32:AT34"/>
    <mergeCell ref="AI38:AL38"/>
    <mergeCell ref="AI35:AL35"/>
    <mergeCell ref="AQ36:AT36"/>
    <mergeCell ref="AI36:AL36"/>
    <mergeCell ref="AQ37:AT37"/>
    <mergeCell ref="AI37:AL37"/>
    <mergeCell ref="E19:K19"/>
    <mergeCell ref="C18:D18"/>
    <mergeCell ref="AQ38:AT38"/>
    <mergeCell ref="AG18:AM18"/>
    <mergeCell ref="S18:Y18"/>
    <mergeCell ref="Z21:AB21"/>
    <mergeCell ref="AD21:AF21"/>
    <mergeCell ref="AG21:AI21"/>
    <mergeCell ref="AK20:AM20"/>
    <mergeCell ref="AK21:AM21"/>
    <mergeCell ref="S20:U20"/>
    <mergeCell ref="I21:K21"/>
    <mergeCell ref="C19:D19"/>
    <mergeCell ref="C20:D20"/>
    <mergeCell ref="L18:R18"/>
    <mergeCell ref="Z18:AF18"/>
    <mergeCell ref="E18:K18"/>
    <mergeCell ref="I20:K20"/>
    <mergeCell ref="L19:R19"/>
    <mergeCell ref="E21:G21"/>
    <mergeCell ref="L40:R40"/>
    <mergeCell ref="S40:Y40"/>
    <mergeCell ref="Z39:AF39"/>
    <mergeCell ref="C39:D39"/>
    <mergeCell ref="E44:G44"/>
    <mergeCell ref="C41:D41"/>
    <mergeCell ref="E43:G43"/>
    <mergeCell ref="I43:K43"/>
    <mergeCell ref="I44:K44"/>
    <mergeCell ref="E42:K42"/>
    <mergeCell ref="E41:K41"/>
    <mergeCell ref="L41:R41"/>
    <mergeCell ref="P60:R60"/>
    <mergeCell ref="C59:D59"/>
    <mergeCell ref="L59:N59"/>
    <mergeCell ref="E59:G59"/>
    <mergeCell ref="C60:D60"/>
    <mergeCell ref="E60:G60"/>
    <mergeCell ref="I60:K60"/>
    <mergeCell ref="C44:D44"/>
    <mergeCell ref="L60:N60"/>
    <mergeCell ref="P58:R58"/>
    <mergeCell ref="C58:D58"/>
    <mergeCell ref="P59:R59"/>
    <mergeCell ref="I59:K59"/>
    <mergeCell ref="E58:G58"/>
    <mergeCell ref="L58:N58"/>
    <mergeCell ref="I58:K58"/>
    <mergeCell ref="L57:R57"/>
    <mergeCell ref="C57:D57"/>
    <mergeCell ref="E57:K57"/>
    <mergeCell ref="C56:D56"/>
    <mergeCell ref="L56:R56"/>
    <mergeCell ref="E56:K56"/>
    <mergeCell ref="C55:D55"/>
    <mergeCell ref="E55:K55"/>
    <mergeCell ref="L55:R55"/>
    <mergeCell ref="C43:D43"/>
    <mergeCell ref="P45:R45"/>
    <mergeCell ref="C52:H52"/>
    <mergeCell ref="C53:H53"/>
    <mergeCell ref="C45:D45"/>
    <mergeCell ref="E45:G45"/>
    <mergeCell ref="I45:K45"/>
    <mergeCell ref="L43:N43"/>
    <mergeCell ref="P44:R44"/>
    <mergeCell ref="S43:U43"/>
    <mergeCell ref="L45:N45"/>
    <mergeCell ref="L44:N44"/>
    <mergeCell ref="AQ51:AT51"/>
    <mergeCell ref="AI51:AL51"/>
    <mergeCell ref="AC50:AE50"/>
    <mergeCell ref="AF50:AH50"/>
    <mergeCell ref="AG44:AI44"/>
    <mergeCell ref="AC52:AE52"/>
    <mergeCell ref="AI52:AL52"/>
    <mergeCell ref="AK45:AM45"/>
    <mergeCell ref="AQ52:AT52"/>
    <mergeCell ref="S45:U45"/>
    <mergeCell ref="W45:Y45"/>
    <mergeCell ref="AQ48:AT50"/>
    <mergeCell ref="AI50:AL50"/>
    <mergeCell ref="AC48:AL49"/>
    <mergeCell ref="S44:U44"/>
    <mergeCell ref="Z45:AB45"/>
    <mergeCell ref="AD45:AF45"/>
    <mergeCell ref="Z44:AB44"/>
    <mergeCell ref="AR44:AT44"/>
    <mergeCell ref="AK44:AM44"/>
    <mergeCell ref="AD44:AF44"/>
    <mergeCell ref="S41:Y41"/>
    <mergeCell ref="P43:R43"/>
    <mergeCell ref="S42:Y42"/>
    <mergeCell ref="W43:Y43"/>
    <mergeCell ref="AK43:AM43"/>
    <mergeCell ref="Z41:AF41"/>
    <mergeCell ref="L42:R42"/>
    <mergeCell ref="AF36:AH36"/>
    <mergeCell ref="Z42:AF42"/>
    <mergeCell ref="AG40:AM40"/>
    <mergeCell ref="AD43:AF43"/>
    <mergeCell ref="Z40:AF40"/>
    <mergeCell ref="AG41:AM41"/>
    <mergeCell ref="Z43:AB43"/>
    <mergeCell ref="AG43:AI43"/>
    <mergeCell ref="AM32:AP38"/>
    <mergeCell ref="AF35:AH35"/>
  </mergeCells>
  <phoneticPr fontId="0" type="noConversion"/>
  <pageMargins left="0.75" right="0" top="0.25" bottom="0.25" header="0.5" footer="0.5"/>
  <pageSetup fitToHeight="2" orientation="portrait" r:id="rId1"/>
  <headerFooter alignWithMargins="0"/>
  <webPublishItems count="2">
    <webPublishItem id="6295" divId="MVSA Eight Team Results_6295" sourceType="sheet" destinationFile="C:\Documents and Settings\jspellman\Desktop\2-3 Match One Pool 5-4-3 Team Results-03-16-05.htm"/>
    <webPublishItem id="22322" divId="MVSA Eight Team Results_22322" sourceType="range" sourceRef="A1:AT86" destinationFile="C:\Documents and Settings\jspellman\Desktop\Page.htm"/>
  </webPublishItem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8"/>
  <sheetViews>
    <sheetView zoomScaleNormal="100" workbookViewId="0">
      <selection activeCell="C23" sqref="C23:AM23"/>
    </sheetView>
  </sheetViews>
  <sheetFormatPr defaultRowHeight="13.2" x14ac:dyDescent="0.25"/>
  <cols>
    <col min="1" max="1" width="0.5546875" customWidth="1"/>
    <col min="2" max="2" width="2" style="3" bestFit="1" customWidth="1"/>
    <col min="3" max="3" width="13.109375" style="1" bestFit="1" customWidth="1"/>
    <col min="4" max="4" width="7.88671875" style="1" customWidth="1"/>
    <col min="5" max="46" width="1.6640625" style="1" customWidth="1"/>
  </cols>
  <sheetData>
    <row r="1" spans="1:48" x14ac:dyDescent="0.25">
      <c r="C1" s="6" t="str">
        <f>'Tournament Results Data'!B1</f>
        <v xml:space="preserve">Tournament:  </v>
      </c>
      <c r="D1" s="186">
        <f>'Tournament Results Data'!C1</f>
        <v>0</v>
      </c>
      <c r="E1" s="186"/>
      <c r="F1" s="186"/>
      <c r="G1" s="186"/>
      <c r="H1" s="186"/>
      <c r="I1" s="186"/>
      <c r="J1" s="186"/>
      <c r="K1" s="186"/>
      <c r="L1" s="186"/>
      <c r="M1" s="186"/>
      <c r="N1" s="186"/>
      <c r="O1" s="186"/>
      <c r="P1" s="186"/>
      <c r="Q1" s="186"/>
      <c r="R1" s="186"/>
      <c r="S1" s="186"/>
      <c r="T1" s="186"/>
      <c r="U1" s="186"/>
      <c r="V1" s="186"/>
      <c r="W1" s="186"/>
      <c r="X1" s="186"/>
      <c r="Y1" s="186"/>
      <c r="Z1" s="186"/>
      <c r="AA1" s="186"/>
      <c r="AB1" s="186"/>
    </row>
    <row r="2" spans="1:48" x14ac:dyDescent="0.25">
      <c r="C2" s="6"/>
    </row>
    <row r="3" spans="1:48" x14ac:dyDescent="0.25">
      <c r="B3" s="151" t="str">
        <f>'Tournament Results Data'!$A$3</f>
        <v xml:space="preserve">Date:  </v>
      </c>
      <c r="C3" s="151"/>
      <c r="D3" s="187">
        <f>'Tournament Results Data'!C3</f>
        <v>0</v>
      </c>
      <c r="E3" s="187"/>
      <c r="F3" s="187"/>
    </row>
    <row r="4" spans="1:48" x14ac:dyDescent="0.25">
      <c r="C4" s="6"/>
    </row>
    <row r="5" spans="1:48" x14ac:dyDescent="0.25">
      <c r="C5" s="6" t="str">
        <f>'Tournament Results Data'!B5</f>
        <v xml:space="preserve">Site:  </v>
      </c>
      <c r="D5" s="186">
        <f>'Tournament Results Data'!C5</f>
        <v>0</v>
      </c>
      <c r="E5" s="186"/>
      <c r="F5" s="186"/>
      <c r="G5" s="186"/>
      <c r="H5" s="186"/>
      <c r="I5" s="186"/>
      <c r="J5" s="186"/>
      <c r="K5" s="186"/>
      <c r="L5" s="186"/>
      <c r="M5" s="186"/>
      <c r="N5" s="186"/>
      <c r="O5" s="186"/>
      <c r="P5" s="186"/>
      <c r="Q5" s="186"/>
      <c r="R5" s="186"/>
      <c r="S5" s="186"/>
      <c r="T5" s="186"/>
      <c r="U5" s="186"/>
      <c r="V5" s="186"/>
      <c r="W5" s="186"/>
      <c r="X5" s="186"/>
      <c r="Y5" s="186"/>
      <c r="Z5" s="186"/>
      <c r="AA5" s="186"/>
      <c r="AB5" s="186"/>
    </row>
    <row r="7" spans="1:48" ht="13.8" thickBot="1" x14ac:dyDescent="0.3"/>
    <row r="8" spans="1:48" x14ac:dyDescent="0.25">
      <c r="B8" s="7"/>
      <c r="C8" s="105" t="str">
        <f>'Tournament Results Data'!B7</f>
        <v>Pool A</v>
      </c>
      <c r="D8" s="105"/>
      <c r="E8" s="105"/>
      <c r="F8" s="105"/>
      <c r="G8" s="105"/>
      <c r="H8" s="105"/>
      <c r="I8" s="105"/>
      <c r="J8" s="105"/>
      <c r="K8" s="105"/>
      <c r="L8" s="105"/>
      <c r="M8" s="105"/>
      <c r="N8" s="105"/>
      <c r="O8" s="105"/>
      <c r="P8" s="105"/>
      <c r="Q8" s="105"/>
      <c r="R8" s="106"/>
      <c r="S8" s="104" t="s">
        <v>82</v>
      </c>
      <c r="T8" s="105"/>
      <c r="U8" s="105"/>
      <c r="V8" s="105"/>
      <c r="W8" s="105"/>
      <c r="X8" s="105"/>
      <c r="Y8" s="105"/>
      <c r="Z8" s="105"/>
      <c r="AA8" s="105"/>
      <c r="AB8" s="106"/>
      <c r="AC8" s="104" t="str">
        <f>'Tournament Results Data'!AB7</f>
        <v>Sets</v>
      </c>
      <c r="AD8" s="105"/>
      <c r="AE8" s="105"/>
      <c r="AF8" s="105"/>
      <c r="AG8" s="105"/>
      <c r="AH8" s="105"/>
      <c r="AI8" s="105"/>
      <c r="AJ8" s="105"/>
      <c r="AK8" s="105"/>
      <c r="AL8" s="106"/>
      <c r="AM8" s="119"/>
      <c r="AN8" s="120"/>
      <c r="AO8" s="120"/>
      <c r="AP8" s="129"/>
      <c r="AQ8" s="119" t="str">
        <f>'Tournament Results Data'!AP7</f>
        <v>Finish Place</v>
      </c>
      <c r="AR8" s="120"/>
      <c r="AS8" s="120"/>
      <c r="AT8" s="121"/>
    </row>
    <row r="9" spans="1:48" x14ac:dyDescent="0.25">
      <c r="A9" s="11"/>
      <c r="B9" s="8"/>
      <c r="C9" s="100"/>
      <c r="D9" s="100"/>
      <c r="E9" s="100"/>
      <c r="F9" s="100"/>
      <c r="G9" s="100"/>
      <c r="H9" s="100"/>
      <c r="I9" s="100"/>
      <c r="J9" s="100"/>
      <c r="K9" s="100"/>
      <c r="L9" s="100"/>
      <c r="M9" s="100"/>
      <c r="N9" s="100"/>
      <c r="O9" s="100"/>
      <c r="P9" s="100"/>
      <c r="Q9" s="100"/>
      <c r="R9" s="148"/>
      <c r="S9" s="107"/>
      <c r="T9" s="108"/>
      <c r="U9" s="108"/>
      <c r="V9" s="108"/>
      <c r="W9" s="108"/>
      <c r="X9" s="108"/>
      <c r="Y9" s="108"/>
      <c r="Z9" s="108"/>
      <c r="AA9" s="108"/>
      <c r="AB9" s="109"/>
      <c r="AC9" s="107"/>
      <c r="AD9" s="108"/>
      <c r="AE9" s="108"/>
      <c r="AF9" s="108"/>
      <c r="AG9" s="108"/>
      <c r="AH9" s="108"/>
      <c r="AI9" s="108"/>
      <c r="AJ9" s="108"/>
      <c r="AK9" s="108"/>
      <c r="AL9" s="109"/>
      <c r="AM9" s="122"/>
      <c r="AN9" s="123"/>
      <c r="AO9" s="123"/>
      <c r="AP9" s="130"/>
      <c r="AQ9" s="122"/>
      <c r="AR9" s="123"/>
      <c r="AS9" s="123"/>
      <c r="AT9" s="124"/>
    </row>
    <row r="10" spans="1:48" x14ac:dyDescent="0.25">
      <c r="A10" s="31"/>
      <c r="B10" s="53"/>
      <c r="C10" s="108" t="str">
        <f>'Tournament Results Data'!B9</f>
        <v>Teams</v>
      </c>
      <c r="D10" s="108"/>
      <c r="E10" s="108"/>
      <c r="F10" s="108"/>
      <c r="G10" s="108"/>
      <c r="H10" s="108"/>
      <c r="I10" s="108"/>
      <c r="J10" s="108"/>
      <c r="K10" s="108"/>
      <c r="L10" s="108"/>
      <c r="M10" s="108"/>
      <c r="N10" s="108"/>
      <c r="O10" s="108"/>
      <c r="P10" s="108"/>
      <c r="Q10" s="108"/>
      <c r="R10" s="109"/>
      <c r="S10" s="81" t="str">
        <f>'Tournament Results Data'!R9</f>
        <v>Won</v>
      </c>
      <c r="T10" s="82"/>
      <c r="U10" s="83"/>
      <c r="V10" s="81" t="str">
        <f>'Tournament Results Data'!U9</f>
        <v>Lost</v>
      </c>
      <c r="W10" s="82"/>
      <c r="X10" s="83"/>
      <c r="Y10" s="81" t="str">
        <f>'Tournament Results Data'!X9</f>
        <v>%</v>
      </c>
      <c r="Z10" s="82"/>
      <c r="AA10" s="82"/>
      <c r="AB10" s="83"/>
      <c r="AC10" s="81" t="str">
        <f>'Tournament Results Data'!AB9</f>
        <v>Won</v>
      </c>
      <c r="AD10" s="82"/>
      <c r="AE10" s="83"/>
      <c r="AF10" s="81" t="str">
        <f>'Tournament Results Data'!AE9</f>
        <v>Lost</v>
      </c>
      <c r="AG10" s="82"/>
      <c r="AH10" s="83"/>
      <c r="AI10" s="81" t="str">
        <f>'Tournament Results Data'!AH9</f>
        <v>%</v>
      </c>
      <c r="AJ10" s="82"/>
      <c r="AK10" s="82"/>
      <c r="AL10" s="83"/>
      <c r="AM10" s="122"/>
      <c r="AN10" s="123"/>
      <c r="AO10" s="123"/>
      <c r="AP10" s="130"/>
      <c r="AQ10" s="125"/>
      <c r="AR10" s="126"/>
      <c r="AS10" s="126"/>
      <c r="AT10" s="127"/>
    </row>
    <row r="11" spans="1:48" x14ac:dyDescent="0.25">
      <c r="A11" s="52"/>
      <c r="B11" s="9">
        <f>'Tournament Results Data'!A10</f>
        <v>0</v>
      </c>
      <c r="C11" s="71" t="str">
        <f>'Tournament Results Data'!B10</f>
        <v xml:space="preserve"> </v>
      </c>
      <c r="D11" s="71"/>
      <c r="E11" s="71"/>
      <c r="F11" s="71"/>
      <c r="G11" s="71"/>
      <c r="H11" s="71"/>
      <c r="I11" s="71">
        <f>'Tournament Results Data'!H10</f>
        <v>0</v>
      </c>
      <c r="J11" s="71"/>
      <c r="K11" s="71"/>
      <c r="L11" s="71"/>
      <c r="M11" s="71"/>
      <c r="N11" s="71"/>
      <c r="O11" s="71"/>
      <c r="P11" s="71"/>
      <c r="Q11" s="71"/>
      <c r="R11" s="141"/>
      <c r="S11" s="72">
        <f>'Tournament Results Data'!R10</f>
        <v>0</v>
      </c>
      <c r="T11" s="73"/>
      <c r="U11" s="74"/>
      <c r="V11" s="72">
        <f>'Tournament Results Data'!U10</f>
        <v>0</v>
      </c>
      <c r="W11" s="73"/>
      <c r="X11" s="74"/>
      <c r="Y11" s="78" t="e">
        <f>'Tournament Results Data'!X10</f>
        <v>#DIV/0!</v>
      </c>
      <c r="Z11" s="79"/>
      <c r="AA11" s="79"/>
      <c r="AB11" s="80"/>
      <c r="AC11" s="72">
        <f>'Tournament Results Data'!AB10</f>
        <v>0</v>
      </c>
      <c r="AD11" s="73"/>
      <c r="AE11" s="74"/>
      <c r="AF11" s="72">
        <f>'Tournament Results Data'!AE10</f>
        <v>0</v>
      </c>
      <c r="AG11" s="73"/>
      <c r="AH11" s="74"/>
      <c r="AI11" s="78" t="e">
        <f>'Tournament Results Data'!AH10</f>
        <v>#DIV/0!</v>
      </c>
      <c r="AJ11" s="79"/>
      <c r="AK11" s="79"/>
      <c r="AL11" s="80"/>
      <c r="AM11" s="122"/>
      <c r="AN11" s="123"/>
      <c r="AO11" s="123"/>
      <c r="AP11" s="130"/>
      <c r="AQ11" s="81">
        <f>'Tournament Results Data'!AP10</f>
        <v>0</v>
      </c>
      <c r="AR11" s="82"/>
      <c r="AS11" s="82"/>
      <c r="AT11" s="114"/>
    </row>
    <row r="12" spans="1:48" x14ac:dyDescent="0.25">
      <c r="A12" s="52"/>
      <c r="B12" s="9">
        <f>'Tournament Results Data'!A11</f>
        <v>0</v>
      </c>
      <c r="C12" s="71">
        <f>'Tournament Results Data'!B11</f>
        <v>0</v>
      </c>
      <c r="D12" s="71"/>
      <c r="E12" s="71"/>
      <c r="F12" s="71"/>
      <c r="G12" s="71"/>
      <c r="H12" s="71"/>
      <c r="I12" s="71">
        <f>'Tournament Results Data'!H11</f>
        <v>0</v>
      </c>
      <c r="J12" s="71"/>
      <c r="K12" s="71"/>
      <c r="L12" s="71"/>
      <c r="M12" s="71"/>
      <c r="N12" s="71"/>
      <c r="O12" s="71"/>
      <c r="P12" s="71"/>
      <c r="Q12" s="71"/>
      <c r="R12" s="141"/>
      <c r="S12" s="72">
        <f>'Tournament Results Data'!R11</f>
        <v>0</v>
      </c>
      <c r="T12" s="73"/>
      <c r="U12" s="74"/>
      <c r="V12" s="72">
        <f>'Tournament Results Data'!U11</f>
        <v>0</v>
      </c>
      <c r="W12" s="73"/>
      <c r="X12" s="74"/>
      <c r="Y12" s="78" t="e">
        <f>'Tournament Results Data'!X11</f>
        <v>#DIV/0!</v>
      </c>
      <c r="Z12" s="79"/>
      <c r="AA12" s="79"/>
      <c r="AB12" s="80"/>
      <c r="AC12" s="72">
        <f>'Tournament Results Data'!AB11</f>
        <v>0</v>
      </c>
      <c r="AD12" s="73"/>
      <c r="AE12" s="74"/>
      <c r="AF12" s="72">
        <f>'Tournament Results Data'!AE11</f>
        <v>0</v>
      </c>
      <c r="AG12" s="73"/>
      <c r="AH12" s="74"/>
      <c r="AI12" s="78" t="e">
        <f>'Tournament Results Data'!AH11</f>
        <v>#DIV/0!</v>
      </c>
      <c r="AJ12" s="79"/>
      <c r="AK12" s="79"/>
      <c r="AL12" s="80"/>
      <c r="AM12" s="122"/>
      <c r="AN12" s="123"/>
      <c r="AO12" s="123"/>
      <c r="AP12" s="130"/>
      <c r="AQ12" s="81">
        <f>'Tournament Results Data'!AP11</f>
        <v>0</v>
      </c>
      <c r="AR12" s="82"/>
      <c r="AS12" s="82"/>
      <c r="AT12" s="114"/>
    </row>
    <row r="13" spans="1:48" x14ac:dyDescent="0.25">
      <c r="A13" s="52"/>
      <c r="B13" s="9">
        <f>'Tournament Results Data'!A12</f>
        <v>0</v>
      </c>
      <c r="C13" s="71">
        <f>'Tournament Results Data'!B12</f>
        <v>0</v>
      </c>
      <c r="D13" s="71"/>
      <c r="E13" s="71"/>
      <c r="F13" s="71"/>
      <c r="G13" s="71"/>
      <c r="H13" s="71"/>
      <c r="I13" s="71">
        <f>'Tournament Results Data'!H12</f>
        <v>0</v>
      </c>
      <c r="J13" s="71"/>
      <c r="K13" s="71"/>
      <c r="L13" s="71"/>
      <c r="M13" s="71"/>
      <c r="N13" s="71"/>
      <c r="O13" s="71"/>
      <c r="P13" s="71"/>
      <c r="Q13" s="71"/>
      <c r="R13" s="141"/>
      <c r="S13" s="72">
        <f>'Tournament Results Data'!R12</f>
        <v>0</v>
      </c>
      <c r="T13" s="73"/>
      <c r="U13" s="74"/>
      <c r="V13" s="72">
        <f>'Tournament Results Data'!U12</f>
        <v>0</v>
      </c>
      <c r="W13" s="73"/>
      <c r="X13" s="74"/>
      <c r="Y13" s="78" t="e">
        <f>'Tournament Results Data'!X12</f>
        <v>#DIV/0!</v>
      </c>
      <c r="Z13" s="79"/>
      <c r="AA13" s="79"/>
      <c r="AB13" s="80"/>
      <c r="AC13" s="72">
        <f>'Tournament Results Data'!AB12</f>
        <v>0</v>
      </c>
      <c r="AD13" s="73"/>
      <c r="AE13" s="74"/>
      <c r="AF13" s="72">
        <f>'Tournament Results Data'!AE12</f>
        <v>0</v>
      </c>
      <c r="AG13" s="73"/>
      <c r="AH13" s="74"/>
      <c r="AI13" s="78" t="e">
        <f>'Tournament Results Data'!AH12</f>
        <v>#DIV/0!</v>
      </c>
      <c r="AJ13" s="79"/>
      <c r="AK13" s="79"/>
      <c r="AL13" s="80"/>
      <c r="AM13" s="122"/>
      <c r="AN13" s="123"/>
      <c r="AO13" s="123"/>
      <c r="AP13" s="130"/>
      <c r="AQ13" s="81">
        <f>'Tournament Results Data'!AP12</f>
        <v>0</v>
      </c>
      <c r="AR13" s="82"/>
      <c r="AS13" s="82"/>
      <c r="AT13" s="114"/>
    </row>
    <row r="14" spans="1:48" x14ac:dyDescent="0.25">
      <c r="A14" s="52"/>
      <c r="B14" s="9">
        <f>'Tournament Results Data'!A13</f>
        <v>0</v>
      </c>
      <c r="C14" s="71">
        <f>'Tournament Results Data'!B13</f>
        <v>0</v>
      </c>
      <c r="D14" s="71"/>
      <c r="E14" s="71"/>
      <c r="F14" s="71"/>
      <c r="G14" s="71"/>
      <c r="H14" s="71"/>
      <c r="I14" s="71">
        <f>'Tournament Results Data'!H13</f>
        <v>0</v>
      </c>
      <c r="J14" s="71"/>
      <c r="K14" s="71"/>
      <c r="L14" s="71"/>
      <c r="M14" s="71"/>
      <c r="N14" s="71"/>
      <c r="O14" s="71"/>
      <c r="P14" s="71"/>
      <c r="Q14" s="71"/>
      <c r="R14" s="141"/>
      <c r="S14" s="72">
        <f>'Tournament Results Data'!R13</f>
        <v>0</v>
      </c>
      <c r="T14" s="73"/>
      <c r="U14" s="74"/>
      <c r="V14" s="72">
        <f>'Tournament Results Data'!U13</f>
        <v>0</v>
      </c>
      <c r="W14" s="73"/>
      <c r="X14" s="74"/>
      <c r="Y14" s="78" t="e">
        <f>'Tournament Results Data'!X13</f>
        <v>#DIV/0!</v>
      </c>
      <c r="Z14" s="79"/>
      <c r="AA14" s="79"/>
      <c r="AB14" s="80"/>
      <c r="AC14" s="72">
        <f>'Tournament Results Data'!AB13</f>
        <v>0</v>
      </c>
      <c r="AD14" s="73"/>
      <c r="AE14" s="74"/>
      <c r="AF14" s="72">
        <f>'Tournament Results Data'!AE13</f>
        <v>0</v>
      </c>
      <c r="AG14" s="73"/>
      <c r="AH14" s="74"/>
      <c r="AI14" s="78" t="e">
        <f>'Tournament Results Data'!AH13</f>
        <v>#DIV/0!</v>
      </c>
      <c r="AJ14" s="79"/>
      <c r="AK14" s="79"/>
      <c r="AL14" s="80"/>
      <c r="AM14" s="122"/>
      <c r="AN14" s="123"/>
      <c r="AO14" s="123"/>
      <c r="AP14" s="130"/>
      <c r="AQ14" s="81">
        <f>'Tournament Results Data'!AP13</f>
        <v>0</v>
      </c>
      <c r="AR14" s="82"/>
      <c r="AS14" s="82"/>
      <c r="AT14" s="114"/>
    </row>
    <row r="15" spans="1:48" x14ac:dyDescent="0.25">
      <c r="A15" s="52"/>
      <c r="B15" s="9">
        <f>'Tournament Results Data'!A14</f>
        <v>0</v>
      </c>
      <c r="C15" s="139">
        <f>'Tournament Results Data'!B14</f>
        <v>0</v>
      </c>
      <c r="D15" s="71"/>
      <c r="E15" s="71"/>
      <c r="F15" s="71"/>
      <c r="G15" s="71"/>
      <c r="H15" s="71"/>
      <c r="I15" s="139">
        <f>'Tournament Results Data'!H14</f>
        <v>0</v>
      </c>
      <c r="J15" s="139"/>
      <c r="K15" s="139"/>
      <c r="L15" s="139"/>
      <c r="M15" s="139"/>
      <c r="N15" s="139"/>
      <c r="O15" s="139"/>
      <c r="P15" s="139"/>
      <c r="Q15" s="139"/>
      <c r="R15" s="140"/>
      <c r="S15" s="72">
        <f>'Tournament Results Data'!R14</f>
        <v>0</v>
      </c>
      <c r="T15" s="73"/>
      <c r="U15" s="74"/>
      <c r="V15" s="72">
        <f>'Tournament Results Data'!U14</f>
        <v>0</v>
      </c>
      <c r="W15" s="73"/>
      <c r="X15" s="74"/>
      <c r="Y15" s="78" t="e">
        <f>'Tournament Results Data'!X14</f>
        <v>#DIV/0!</v>
      </c>
      <c r="Z15" s="79"/>
      <c r="AA15" s="79"/>
      <c r="AB15" s="80"/>
      <c r="AC15" s="72">
        <f>'Tournament Results Data'!AB14</f>
        <v>0</v>
      </c>
      <c r="AD15" s="73"/>
      <c r="AE15" s="74"/>
      <c r="AF15" s="72">
        <f>'Tournament Results Data'!AE14</f>
        <v>0</v>
      </c>
      <c r="AG15" s="73"/>
      <c r="AH15" s="74"/>
      <c r="AI15" s="78" t="e">
        <f>'Tournament Results Data'!AH14</f>
        <v>#DIV/0!</v>
      </c>
      <c r="AJ15" s="79"/>
      <c r="AK15" s="79"/>
      <c r="AL15" s="80"/>
      <c r="AM15" s="125"/>
      <c r="AN15" s="126"/>
      <c r="AO15" s="126"/>
      <c r="AP15" s="131"/>
      <c r="AQ15" s="81">
        <f>'Tournament Results Data'!$AP$14</f>
        <v>0</v>
      </c>
      <c r="AR15" s="82"/>
      <c r="AS15" s="82"/>
      <c r="AT15" s="114"/>
    </row>
    <row r="16" spans="1:48" x14ac:dyDescent="0.25">
      <c r="B16" s="8"/>
      <c r="C16" s="81"/>
      <c r="D16" s="201"/>
      <c r="E16" s="81"/>
      <c r="F16" s="200"/>
      <c r="G16" s="200"/>
      <c r="H16" s="200"/>
      <c r="I16" s="200"/>
      <c r="J16" s="200"/>
      <c r="K16" s="201"/>
      <c r="L16" s="81"/>
      <c r="M16" s="200"/>
      <c r="N16" s="200"/>
      <c r="O16" s="200"/>
      <c r="P16" s="200"/>
      <c r="Q16" s="200"/>
      <c r="R16" s="201"/>
      <c r="S16" s="81"/>
      <c r="T16" s="200"/>
      <c r="U16" s="200"/>
      <c r="V16" s="200"/>
      <c r="W16" s="200"/>
      <c r="X16" s="200"/>
      <c r="Y16" s="201"/>
      <c r="Z16" s="81"/>
      <c r="AA16" s="200"/>
      <c r="AB16" s="200"/>
      <c r="AC16" s="200"/>
      <c r="AD16" s="200"/>
      <c r="AE16" s="200"/>
      <c r="AF16" s="201"/>
      <c r="AG16" s="81"/>
      <c r="AH16" s="200"/>
      <c r="AI16" s="200"/>
      <c r="AJ16" s="200"/>
      <c r="AK16" s="200"/>
      <c r="AL16" s="200"/>
      <c r="AM16" s="201"/>
      <c r="AN16" s="176"/>
      <c r="AO16" s="98"/>
      <c r="AP16" s="98"/>
      <c r="AQ16" s="98"/>
      <c r="AR16" s="98"/>
      <c r="AS16" s="98"/>
      <c r="AT16" s="99"/>
      <c r="AV16" s="25"/>
    </row>
    <row r="17" spans="2:48" ht="14.1" customHeight="1" x14ac:dyDescent="0.25">
      <c r="B17" s="8"/>
      <c r="C17" s="81" t="str">
        <f>'Tournament Results Data'!B16</f>
        <v>Time</v>
      </c>
      <c r="D17" s="83"/>
      <c r="E17" s="81" t="str">
        <f>'Tournament Results Data'!D16</f>
        <v>8:30 AM</v>
      </c>
      <c r="F17" s="82"/>
      <c r="G17" s="82"/>
      <c r="H17" s="82"/>
      <c r="I17" s="82"/>
      <c r="J17" s="82"/>
      <c r="K17" s="83"/>
      <c r="L17" s="81" t="str">
        <f>'Tournament Results Data'!K16</f>
        <v>9:30 AM</v>
      </c>
      <c r="M17" s="82"/>
      <c r="N17" s="82"/>
      <c r="O17" s="82"/>
      <c r="P17" s="82"/>
      <c r="Q17" s="82"/>
      <c r="R17" s="83"/>
      <c r="S17" s="81" t="str">
        <f>'Tournament Results Data'!R16</f>
        <v>ASAP</v>
      </c>
      <c r="T17" s="82"/>
      <c r="U17" s="82"/>
      <c r="V17" s="82"/>
      <c r="W17" s="82"/>
      <c r="X17" s="82"/>
      <c r="Y17" s="83"/>
      <c r="Z17" s="81" t="str">
        <f>'Tournament Results Data'!Y16</f>
        <v>ASAP</v>
      </c>
      <c r="AA17" s="82"/>
      <c r="AB17" s="82"/>
      <c r="AC17" s="82"/>
      <c r="AD17" s="82"/>
      <c r="AE17" s="82"/>
      <c r="AF17" s="83"/>
      <c r="AG17" s="81" t="str">
        <f>'Tournament Results Data'!AF16</f>
        <v>ASAP</v>
      </c>
      <c r="AH17" s="82"/>
      <c r="AI17" s="82"/>
      <c r="AJ17" s="82"/>
      <c r="AK17" s="82"/>
      <c r="AL17" s="82"/>
      <c r="AM17" s="83"/>
      <c r="AN17" s="165"/>
      <c r="AO17" s="100"/>
      <c r="AP17" s="100"/>
      <c r="AQ17" s="100"/>
      <c r="AR17" s="100"/>
      <c r="AS17" s="100"/>
      <c r="AT17" s="101"/>
      <c r="AV17" s="25"/>
    </row>
    <row r="18" spans="2:48" ht="14.1" customHeight="1" x14ac:dyDescent="0.25">
      <c r="B18" s="8"/>
      <c r="C18" s="81" t="str">
        <f>'Tournament Results Data'!B17</f>
        <v>Match #</v>
      </c>
      <c r="D18" s="83"/>
      <c r="E18" s="81" t="str">
        <f>'Tournament Results Data'!D17</f>
        <v>1</v>
      </c>
      <c r="F18" s="82"/>
      <c r="G18" s="82"/>
      <c r="H18" s="82"/>
      <c r="I18" s="82"/>
      <c r="J18" s="82"/>
      <c r="K18" s="83"/>
      <c r="L18" s="81" t="str">
        <f>'Tournament Results Data'!K17</f>
        <v>2</v>
      </c>
      <c r="M18" s="82"/>
      <c r="N18" s="82"/>
      <c r="O18" s="82"/>
      <c r="P18" s="82"/>
      <c r="Q18" s="82"/>
      <c r="R18" s="83"/>
      <c r="S18" s="81" t="str">
        <f>'Tournament Results Data'!R17</f>
        <v>3</v>
      </c>
      <c r="T18" s="82"/>
      <c r="U18" s="82"/>
      <c r="V18" s="82"/>
      <c r="W18" s="82"/>
      <c r="X18" s="82"/>
      <c r="Y18" s="83"/>
      <c r="Z18" s="81" t="str">
        <f>'Tournament Results Data'!Y17</f>
        <v>4</v>
      </c>
      <c r="AA18" s="82"/>
      <c r="AB18" s="82"/>
      <c r="AC18" s="82"/>
      <c r="AD18" s="82"/>
      <c r="AE18" s="82"/>
      <c r="AF18" s="83"/>
      <c r="AG18" s="81" t="str">
        <f>'Tournament Results Data'!AF17</f>
        <v>5</v>
      </c>
      <c r="AH18" s="82"/>
      <c r="AI18" s="82"/>
      <c r="AJ18" s="82"/>
      <c r="AK18" s="82"/>
      <c r="AL18" s="82"/>
      <c r="AM18" s="83"/>
      <c r="AN18" s="165"/>
      <c r="AO18" s="100"/>
      <c r="AP18" s="100"/>
      <c r="AQ18" s="100"/>
      <c r="AR18" s="100"/>
      <c r="AS18" s="100"/>
      <c r="AT18" s="101"/>
    </row>
    <row r="19" spans="2:48" ht="14.1" customHeight="1" x14ac:dyDescent="0.25">
      <c r="B19" s="8"/>
      <c r="C19" s="81" t="str">
        <f>'Tournament Results Data'!B18</f>
        <v>Match(Work)</v>
      </c>
      <c r="D19" s="83"/>
      <c r="E19" s="81" t="str">
        <f>'Tournament Results Data'!D18</f>
        <v>2 vs 5 (4)</v>
      </c>
      <c r="F19" s="82"/>
      <c r="G19" s="82"/>
      <c r="H19" s="82"/>
      <c r="I19" s="82"/>
      <c r="J19" s="82"/>
      <c r="K19" s="83"/>
      <c r="L19" s="81" t="str">
        <f>'Tournament Results Data'!K18</f>
        <v>1 vs 4 (5)</v>
      </c>
      <c r="M19" s="82"/>
      <c r="N19" s="82"/>
      <c r="O19" s="82"/>
      <c r="P19" s="82"/>
      <c r="Q19" s="82"/>
      <c r="R19" s="83"/>
      <c r="S19" s="81" t="str">
        <f>'Tournament Results Data'!R18</f>
        <v>3 vs 5 (1)</v>
      </c>
      <c r="T19" s="82"/>
      <c r="U19" s="82"/>
      <c r="V19" s="82"/>
      <c r="W19" s="82"/>
      <c r="X19" s="82"/>
      <c r="Y19" s="83"/>
      <c r="Z19" s="81" t="str">
        <f>'Tournament Results Data'!Y18</f>
        <v>2 vs 4 (3)</v>
      </c>
      <c r="AA19" s="82"/>
      <c r="AB19" s="82"/>
      <c r="AC19" s="82"/>
      <c r="AD19" s="82"/>
      <c r="AE19" s="82"/>
      <c r="AF19" s="83"/>
      <c r="AG19" s="81" t="str">
        <f>'Tournament Results Data'!AF18</f>
        <v>1 vs 3 (2)</v>
      </c>
      <c r="AH19" s="82"/>
      <c r="AI19" s="82"/>
      <c r="AJ19" s="82"/>
      <c r="AK19" s="82"/>
      <c r="AL19" s="82"/>
      <c r="AM19" s="83"/>
      <c r="AN19" s="165"/>
      <c r="AO19" s="100"/>
      <c r="AP19" s="100"/>
      <c r="AQ19" s="100"/>
      <c r="AR19" s="100"/>
      <c r="AS19" s="100"/>
      <c r="AT19" s="101"/>
    </row>
    <row r="20" spans="2:48" ht="14.1" customHeight="1" x14ac:dyDescent="0.25">
      <c r="B20" s="8"/>
      <c r="C20" s="81" t="str">
        <f>'Tournament Results Data'!B19</f>
        <v>Score Set 1</v>
      </c>
      <c r="D20" s="83"/>
      <c r="E20" s="172">
        <f>'Tournament Results Data'!D19</f>
        <v>0</v>
      </c>
      <c r="F20" s="173"/>
      <c r="G20" s="173"/>
      <c r="H20" s="5" t="str">
        <f>'Tournament Results Data'!G19</f>
        <v>-</v>
      </c>
      <c r="I20" s="174">
        <f>'Tournament Results Data'!H19</f>
        <v>0</v>
      </c>
      <c r="J20" s="174"/>
      <c r="K20" s="175"/>
      <c r="L20" s="172">
        <f>'Tournament Results Data'!K19</f>
        <v>0</v>
      </c>
      <c r="M20" s="173"/>
      <c r="N20" s="173"/>
      <c r="O20" s="5" t="str">
        <f>'Tournament Results Data'!N19</f>
        <v>-</v>
      </c>
      <c r="P20" s="174">
        <f>'Tournament Results Data'!O19</f>
        <v>0</v>
      </c>
      <c r="Q20" s="174"/>
      <c r="R20" s="175"/>
      <c r="S20" s="172">
        <f>'Tournament Results Data'!R19</f>
        <v>0</v>
      </c>
      <c r="T20" s="173"/>
      <c r="U20" s="173"/>
      <c r="V20" s="5" t="str">
        <f>'Tournament Results Data'!U19</f>
        <v>-</v>
      </c>
      <c r="W20" s="174">
        <f>'Tournament Results Data'!V19</f>
        <v>0</v>
      </c>
      <c r="X20" s="174"/>
      <c r="Y20" s="175"/>
      <c r="Z20" s="172">
        <f>'Tournament Results Data'!Y19</f>
        <v>0</v>
      </c>
      <c r="AA20" s="173"/>
      <c r="AB20" s="173"/>
      <c r="AC20" s="5" t="str">
        <f>'Tournament Results Data'!AB19</f>
        <v>-</v>
      </c>
      <c r="AD20" s="174">
        <f>'Tournament Results Data'!AC19</f>
        <v>0</v>
      </c>
      <c r="AE20" s="174"/>
      <c r="AF20" s="175"/>
      <c r="AG20" s="172">
        <f>'Tournament Results Data'!AF19</f>
        <v>0</v>
      </c>
      <c r="AH20" s="173"/>
      <c r="AI20" s="173"/>
      <c r="AJ20" s="5" t="str">
        <f>'Tournament Results Data'!AI19</f>
        <v>-</v>
      </c>
      <c r="AK20" s="174">
        <f>'Tournament Results Data'!AJ19</f>
        <v>0</v>
      </c>
      <c r="AL20" s="174"/>
      <c r="AM20" s="175"/>
      <c r="AN20" s="165"/>
      <c r="AO20" s="100"/>
      <c r="AP20" s="100"/>
      <c r="AQ20" s="100"/>
      <c r="AR20" s="100"/>
      <c r="AS20" s="100"/>
      <c r="AT20" s="101"/>
    </row>
    <row r="21" spans="2:48" ht="14.1" customHeight="1" x14ac:dyDescent="0.25">
      <c r="B21" s="61"/>
      <c r="C21" s="81" t="str">
        <f>'Tournament Results Data'!B20</f>
        <v>Score Set 2</v>
      </c>
      <c r="D21" s="82"/>
      <c r="E21" s="172">
        <f>'Tournament Results Data'!D20</f>
        <v>0</v>
      </c>
      <c r="F21" s="173"/>
      <c r="G21" s="173"/>
      <c r="H21" s="5" t="str">
        <f>'Tournament Results Data'!G20</f>
        <v>-</v>
      </c>
      <c r="I21" s="174">
        <f>'Tournament Results Data'!H20</f>
        <v>0</v>
      </c>
      <c r="J21" s="174"/>
      <c r="K21" s="174"/>
      <c r="L21" s="172">
        <f>'Tournament Results Data'!K20</f>
        <v>0</v>
      </c>
      <c r="M21" s="173"/>
      <c r="N21" s="173"/>
      <c r="O21" s="5" t="str">
        <f>'Tournament Results Data'!N20</f>
        <v>-</v>
      </c>
      <c r="P21" s="174">
        <f>'Tournament Results Data'!O20</f>
        <v>0</v>
      </c>
      <c r="Q21" s="174"/>
      <c r="R21" s="174"/>
      <c r="S21" s="172">
        <f>'Tournament Results Data'!R20</f>
        <v>0</v>
      </c>
      <c r="T21" s="173"/>
      <c r="U21" s="173"/>
      <c r="V21" s="5" t="str">
        <f>'Tournament Results Data'!U20</f>
        <v>-</v>
      </c>
      <c r="W21" s="174">
        <f>'Tournament Results Data'!V20</f>
        <v>0</v>
      </c>
      <c r="X21" s="174"/>
      <c r="Y21" s="174"/>
      <c r="Z21" s="172">
        <f>'Tournament Results Data'!Y20</f>
        <v>0</v>
      </c>
      <c r="AA21" s="173"/>
      <c r="AB21" s="173"/>
      <c r="AC21" s="5" t="str">
        <f>'Tournament Results Data'!AB20</f>
        <v>-</v>
      </c>
      <c r="AD21" s="174">
        <f>'Tournament Results Data'!AC20</f>
        <v>0</v>
      </c>
      <c r="AE21" s="174"/>
      <c r="AF21" s="174"/>
      <c r="AG21" s="172">
        <f>'Tournament Results Data'!AF20</f>
        <v>0</v>
      </c>
      <c r="AH21" s="173"/>
      <c r="AI21" s="173"/>
      <c r="AJ21" s="5" t="str">
        <f>'Tournament Results Data'!AI20</f>
        <v>-</v>
      </c>
      <c r="AK21" s="174">
        <f>'Tournament Results Data'!AJ20</f>
        <v>0</v>
      </c>
      <c r="AL21" s="174"/>
      <c r="AM21" s="175"/>
      <c r="AN21" s="165"/>
      <c r="AO21" s="100"/>
      <c r="AP21" s="100"/>
      <c r="AQ21" s="100"/>
      <c r="AR21" s="100"/>
      <c r="AS21" s="100"/>
      <c r="AT21" s="101"/>
    </row>
    <row r="22" spans="2:48" ht="14.1" customHeight="1" thickBot="1" x14ac:dyDescent="0.3">
      <c r="B22" s="62"/>
      <c r="C22" s="102" t="str">
        <f>'Tournament Results Data'!B21</f>
        <v>Score Set 3</v>
      </c>
      <c r="D22" s="102"/>
      <c r="E22" s="198" t="str">
        <f>IF('Tournament Results Data'!D21='Tournament Results Data'!H21," ",'Tournament Results Data'!D21)</f>
        <v xml:space="preserve"> </v>
      </c>
      <c r="F22" s="199" t="e">
        <f>IF('[1]Tournament Results Data'!#REF!='[1]Tournament Results Data'!#REF!," ",'[1]Tournament Results Data'!#REF!)</f>
        <v>#REF!</v>
      </c>
      <c r="G22" s="199" t="e">
        <f>IF('[1]Tournament Results Data'!#REF!='[1]Tournament Results Data'!#REF!," ",'[1]Tournament Results Data'!#REF!)</f>
        <v>#REF!</v>
      </c>
      <c r="H22" s="16" t="str">
        <f>IF(E22=I22, " ","-")</f>
        <v xml:space="preserve"> </v>
      </c>
      <c r="I22" s="196" t="str">
        <f>IF('Tournament Results Data'!H21='Tournament Results Data'!D21," ",'Tournament Results Data'!H21)</f>
        <v xml:space="preserve"> </v>
      </c>
      <c r="J22" s="196" t="e">
        <f>IF('[1]Tournament Results Data'!#REF!='[1]Tournament Results Data'!#REF!," ",'[1]Tournament Results Data'!#REF!)</f>
        <v>#REF!</v>
      </c>
      <c r="K22" s="196" t="e">
        <f>IF('[1]Tournament Results Data'!#REF!='[1]Tournament Results Data'!#REF!," ",'[1]Tournament Results Data'!#REF!)</f>
        <v>#REF!</v>
      </c>
      <c r="L22" s="198" t="str">
        <f>IF('Tournament Results Data'!K21='Tournament Results Data'!O21," ",'Tournament Results Data'!K21)</f>
        <v xml:space="preserve"> </v>
      </c>
      <c r="M22" s="199" t="e">
        <f>IF('[1]Tournament Results Data'!#REF!='[1]Tournament Results Data'!#REF!," ",'[1]Tournament Results Data'!#REF!)</f>
        <v>#REF!</v>
      </c>
      <c r="N22" s="199" t="e">
        <f>IF('[1]Tournament Results Data'!#REF!='[1]Tournament Results Data'!#REF!," ",'[1]Tournament Results Data'!#REF!)</f>
        <v>#REF!</v>
      </c>
      <c r="O22" s="16" t="str">
        <f>IF(L22=P22, " ","-")</f>
        <v xml:space="preserve"> </v>
      </c>
      <c r="P22" s="196" t="str">
        <f>IF('Tournament Results Data'!O21='Tournament Results Data'!K21," ",'Tournament Results Data'!O21)</f>
        <v xml:space="preserve"> </v>
      </c>
      <c r="Q22" s="196" t="e">
        <f>IF('[1]Tournament Results Data'!#REF!='[1]Tournament Results Data'!#REF!," ",'[1]Tournament Results Data'!#REF!)</f>
        <v>#REF!</v>
      </c>
      <c r="R22" s="196" t="e">
        <f>IF('[1]Tournament Results Data'!#REF!='[1]Tournament Results Data'!#REF!," ",'[1]Tournament Results Data'!#REF!)</f>
        <v>#REF!</v>
      </c>
      <c r="S22" s="198" t="str">
        <f>IF('Tournament Results Data'!R21='Tournament Results Data'!V21," ",'Tournament Results Data'!R21)</f>
        <v xml:space="preserve"> </v>
      </c>
      <c r="T22" s="199" t="e">
        <f>IF('[1]Tournament Results Data'!#REF!='[1]Tournament Results Data'!#REF!," ",'[1]Tournament Results Data'!#REF!)</f>
        <v>#REF!</v>
      </c>
      <c r="U22" s="199" t="e">
        <f>IF('[1]Tournament Results Data'!#REF!='[1]Tournament Results Data'!#REF!," ",'[1]Tournament Results Data'!#REF!)</f>
        <v>#REF!</v>
      </c>
      <c r="V22" s="16" t="str">
        <f>IF(S22=W22, " ","-")</f>
        <v xml:space="preserve"> </v>
      </c>
      <c r="W22" s="196" t="str">
        <f>IF('Tournament Results Data'!V21='Tournament Results Data'!R21," ",'Tournament Results Data'!V21)</f>
        <v xml:space="preserve"> </v>
      </c>
      <c r="X22" s="196" t="e">
        <f>IF('[1]Tournament Results Data'!#REF!='[1]Tournament Results Data'!#REF!," ",'[1]Tournament Results Data'!#REF!)</f>
        <v>#REF!</v>
      </c>
      <c r="Y22" s="196" t="e">
        <f>IF('[1]Tournament Results Data'!#REF!='[1]Tournament Results Data'!#REF!," ",'[1]Tournament Results Data'!#REF!)</f>
        <v>#REF!</v>
      </c>
      <c r="Z22" s="198" t="str">
        <f>IF('Tournament Results Data'!Y21='Tournament Results Data'!AC21," ",'Tournament Results Data'!Y21)</f>
        <v xml:space="preserve"> </v>
      </c>
      <c r="AA22" s="199" t="e">
        <f>IF('[1]Tournament Results Data'!#REF!='[1]Tournament Results Data'!#REF!," ",'[1]Tournament Results Data'!#REF!)</f>
        <v>#REF!</v>
      </c>
      <c r="AB22" s="199" t="e">
        <f>IF('[1]Tournament Results Data'!#REF!='[1]Tournament Results Data'!#REF!," ",'[1]Tournament Results Data'!#REF!)</f>
        <v>#REF!</v>
      </c>
      <c r="AC22" s="16" t="str">
        <f>IF(Z22=AD22, " ","-")</f>
        <v xml:space="preserve"> </v>
      </c>
      <c r="AD22" s="196" t="str">
        <f>IF('Tournament Results Data'!AC21='Tournament Results Data'!Y21," ",'Tournament Results Data'!AC21)</f>
        <v xml:space="preserve"> </v>
      </c>
      <c r="AE22" s="196" t="e">
        <f>IF('[1]Tournament Results Data'!#REF!='[1]Tournament Results Data'!#REF!," ",'[1]Tournament Results Data'!#REF!)</f>
        <v>#REF!</v>
      </c>
      <c r="AF22" s="196" t="e">
        <f>IF('[1]Tournament Results Data'!#REF!='[1]Tournament Results Data'!#REF!," ",'[1]Tournament Results Data'!#REF!)</f>
        <v>#REF!</v>
      </c>
      <c r="AG22" s="198" t="str">
        <f>IF('Tournament Results Data'!AF21='Tournament Results Data'!AJ21," ",'Tournament Results Data'!AF21)</f>
        <v xml:space="preserve"> </v>
      </c>
      <c r="AH22" s="199" t="e">
        <f>IF('[1]Tournament Results Data'!#REF!='[1]Tournament Results Data'!#REF!," ",'[1]Tournament Results Data'!#REF!)</f>
        <v>#REF!</v>
      </c>
      <c r="AI22" s="199" t="e">
        <f>IF('[1]Tournament Results Data'!#REF!='[1]Tournament Results Data'!#REF!," ",'[1]Tournament Results Data'!#REF!)</f>
        <v>#REF!</v>
      </c>
      <c r="AJ22" s="16" t="str">
        <f>IF(AG22=AK22, " ","-")</f>
        <v xml:space="preserve"> </v>
      </c>
      <c r="AK22" s="196" t="str">
        <f>IF('Tournament Results Data'!AJ21='Tournament Results Data'!AF21," ",'Tournament Results Data'!AJ21)</f>
        <v xml:space="preserve"> </v>
      </c>
      <c r="AL22" s="196" t="e">
        <f>IF('[1]Tournament Results Data'!#REF!='[1]Tournament Results Data'!#REF!," ",'[1]Tournament Results Data'!#REF!)</f>
        <v>#REF!</v>
      </c>
      <c r="AM22" s="197" t="e">
        <f>IF('[1]Tournament Results Data'!#REF!='[1]Tournament Results Data'!#REF!," ",'[1]Tournament Results Data'!#REF!)</f>
        <v>#REF!</v>
      </c>
      <c r="AN22" s="165"/>
      <c r="AO22" s="100"/>
      <c r="AP22" s="100"/>
      <c r="AQ22" s="100"/>
      <c r="AR22" s="100"/>
      <c r="AS22" s="100"/>
      <c r="AT22" s="101"/>
    </row>
    <row r="23" spans="2:48" ht="14.1" customHeight="1" x14ac:dyDescent="0.25">
      <c r="B23" s="8"/>
      <c r="C23" s="107"/>
      <c r="D23" s="109"/>
      <c r="E23" s="107"/>
      <c r="F23" s="108"/>
      <c r="G23" s="108"/>
      <c r="H23" s="108"/>
      <c r="I23" s="108"/>
      <c r="J23" s="108"/>
      <c r="K23" s="109"/>
      <c r="L23" s="107"/>
      <c r="M23" s="108"/>
      <c r="N23" s="108"/>
      <c r="O23" s="108"/>
      <c r="P23" s="108"/>
      <c r="Q23" s="108"/>
      <c r="R23" s="109"/>
      <c r="S23" s="107"/>
      <c r="T23" s="108"/>
      <c r="U23" s="108"/>
      <c r="V23" s="108"/>
      <c r="W23" s="108"/>
      <c r="X23" s="108"/>
      <c r="Y23" s="109"/>
      <c r="Z23" s="107"/>
      <c r="AA23" s="108"/>
      <c r="AB23" s="108"/>
      <c r="AC23" s="108"/>
      <c r="AD23" s="108"/>
      <c r="AE23" s="108"/>
      <c r="AF23" s="109"/>
      <c r="AG23" s="107"/>
      <c r="AH23" s="108"/>
      <c r="AI23" s="108"/>
      <c r="AJ23" s="108"/>
      <c r="AK23" s="108"/>
      <c r="AL23" s="108"/>
      <c r="AM23" s="109"/>
      <c r="AN23" s="165"/>
      <c r="AO23" s="100"/>
      <c r="AP23" s="100"/>
      <c r="AQ23" s="100"/>
      <c r="AR23" s="100"/>
      <c r="AS23" s="100"/>
      <c r="AT23" s="101"/>
    </row>
    <row r="24" spans="2:48" ht="14.1" customHeight="1" x14ac:dyDescent="0.25">
      <c r="B24" s="8"/>
      <c r="C24" s="81" t="s">
        <v>3</v>
      </c>
      <c r="D24" s="83"/>
      <c r="E24" s="81" t="s">
        <v>5</v>
      </c>
      <c r="F24" s="82"/>
      <c r="G24" s="82"/>
      <c r="H24" s="82"/>
      <c r="I24" s="82"/>
      <c r="J24" s="82"/>
      <c r="K24" s="83"/>
      <c r="L24" s="81" t="s">
        <v>5</v>
      </c>
      <c r="M24" s="82"/>
      <c r="N24" s="82"/>
      <c r="O24" s="82"/>
      <c r="P24" s="82"/>
      <c r="Q24" s="82"/>
      <c r="R24" s="83"/>
      <c r="S24" s="81" t="s">
        <v>5</v>
      </c>
      <c r="T24" s="82"/>
      <c r="U24" s="82"/>
      <c r="V24" s="82"/>
      <c r="W24" s="82"/>
      <c r="X24" s="82"/>
      <c r="Y24" s="83"/>
      <c r="Z24" s="81" t="s">
        <v>5</v>
      </c>
      <c r="AA24" s="82"/>
      <c r="AB24" s="82"/>
      <c r="AC24" s="82"/>
      <c r="AD24" s="82"/>
      <c r="AE24" s="82"/>
      <c r="AF24" s="83"/>
      <c r="AG24" s="81" t="s">
        <v>5</v>
      </c>
      <c r="AH24" s="82"/>
      <c r="AI24" s="82"/>
      <c r="AJ24" s="82"/>
      <c r="AK24" s="82"/>
      <c r="AL24" s="82"/>
      <c r="AM24" s="83"/>
      <c r="AN24" s="165"/>
      <c r="AO24" s="100"/>
      <c r="AP24" s="100"/>
      <c r="AQ24" s="100"/>
      <c r="AR24" s="100"/>
      <c r="AS24" s="100"/>
      <c r="AT24" s="101"/>
    </row>
    <row r="25" spans="2:48" ht="14.1" customHeight="1" x14ac:dyDescent="0.25">
      <c r="B25" s="8"/>
      <c r="C25" s="81" t="s">
        <v>8</v>
      </c>
      <c r="D25" s="83"/>
      <c r="E25" s="81" t="s">
        <v>29</v>
      </c>
      <c r="F25" s="82"/>
      <c r="G25" s="82"/>
      <c r="H25" s="82"/>
      <c r="I25" s="82"/>
      <c r="J25" s="82"/>
      <c r="K25" s="83"/>
      <c r="L25" s="81" t="s">
        <v>34</v>
      </c>
      <c r="M25" s="82"/>
      <c r="N25" s="82"/>
      <c r="O25" s="82"/>
      <c r="P25" s="82"/>
      <c r="Q25" s="82"/>
      <c r="R25" s="83"/>
      <c r="S25" s="81" t="s">
        <v>13</v>
      </c>
      <c r="T25" s="82"/>
      <c r="U25" s="82"/>
      <c r="V25" s="82"/>
      <c r="W25" s="82"/>
      <c r="X25" s="82"/>
      <c r="Y25" s="83"/>
      <c r="Z25" s="81" t="s">
        <v>47</v>
      </c>
      <c r="AA25" s="82"/>
      <c r="AB25" s="82"/>
      <c r="AC25" s="82"/>
      <c r="AD25" s="82"/>
      <c r="AE25" s="82"/>
      <c r="AF25" s="83"/>
      <c r="AG25" s="81" t="s">
        <v>12</v>
      </c>
      <c r="AH25" s="82"/>
      <c r="AI25" s="82"/>
      <c r="AJ25" s="82"/>
      <c r="AK25" s="82"/>
      <c r="AL25" s="82"/>
      <c r="AM25" s="83"/>
      <c r="AN25" s="165"/>
      <c r="AO25" s="100"/>
      <c r="AP25" s="100"/>
      <c r="AQ25" s="100"/>
      <c r="AR25" s="100"/>
      <c r="AS25" s="100"/>
      <c r="AT25" s="101"/>
    </row>
    <row r="26" spans="2:48" ht="14.1" customHeight="1" x14ac:dyDescent="0.25">
      <c r="B26" s="8"/>
      <c r="C26" s="81" t="s">
        <v>21</v>
      </c>
      <c r="D26" s="83"/>
      <c r="E26" s="81" t="s">
        <v>7</v>
      </c>
      <c r="F26" s="82"/>
      <c r="G26" s="82"/>
      <c r="H26" s="82"/>
      <c r="I26" s="82"/>
      <c r="J26" s="82"/>
      <c r="K26" s="83"/>
      <c r="L26" s="81" t="s">
        <v>55</v>
      </c>
      <c r="M26" s="82"/>
      <c r="N26" s="82"/>
      <c r="O26" s="82"/>
      <c r="P26" s="82"/>
      <c r="Q26" s="82"/>
      <c r="R26" s="83"/>
      <c r="S26" s="81" t="s">
        <v>56</v>
      </c>
      <c r="T26" s="82"/>
      <c r="U26" s="82"/>
      <c r="V26" s="82"/>
      <c r="W26" s="82"/>
      <c r="X26" s="82"/>
      <c r="Y26" s="83"/>
      <c r="Z26" s="81" t="s">
        <v>57</v>
      </c>
      <c r="AA26" s="82"/>
      <c r="AB26" s="82"/>
      <c r="AC26" s="82"/>
      <c r="AD26" s="82"/>
      <c r="AE26" s="82"/>
      <c r="AF26" s="83"/>
      <c r="AG26" s="81" t="s">
        <v>58</v>
      </c>
      <c r="AH26" s="82"/>
      <c r="AI26" s="82"/>
      <c r="AJ26" s="82"/>
      <c r="AK26" s="82"/>
      <c r="AL26" s="82"/>
      <c r="AM26" s="83"/>
      <c r="AN26" s="165"/>
      <c r="AO26" s="100"/>
      <c r="AP26" s="100"/>
      <c r="AQ26" s="100"/>
      <c r="AR26" s="100"/>
      <c r="AS26" s="100"/>
      <c r="AT26" s="101"/>
    </row>
    <row r="27" spans="2:48" ht="14.1" customHeight="1" x14ac:dyDescent="0.25">
      <c r="B27" s="8"/>
      <c r="C27" s="81" t="s">
        <v>22</v>
      </c>
      <c r="D27" s="83"/>
      <c r="E27" s="172">
        <f>'Tournament Results Data'!D26</f>
        <v>0</v>
      </c>
      <c r="F27" s="173"/>
      <c r="G27" s="173"/>
      <c r="H27" s="5" t="s">
        <v>11</v>
      </c>
      <c r="I27" s="174">
        <f>'Tournament Results Data'!H26</f>
        <v>0</v>
      </c>
      <c r="J27" s="174"/>
      <c r="K27" s="175"/>
      <c r="L27" s="172">
        <f>'Tournament Results Data'!K26</f>
        <v>0</v>
      </c>
      <c r="M27" s="173"/>
      <c r="N27" s="173"/>
      <c r="O27" s="5" t="s">
        <v>11</v>
      </c>
      <c r="P27" s="174">
        <f>'Tournament Results Data'!O26</f>
        <v>0</v>
      </c>
      <c r="Q27" s="174"/>
      <c r="R27" s="175"/>
      <c r="S27" s="172">
        <f>'Tournament Results Data'!R26</f>
        <v>0</v>
      </c>
      <c r="T27" s="173"/>
      <c r="U27" s="173"/>
      <c r="V27" s="5" t="s">
        <v>11</v>
      </c>
      <c r="W27" s="174">
        <f>'Tournament Results Data'!V26</f>
        <v>0</v>
      </c>
      <c r="X27" s="174"/>
      <c r="Y27" s="175"/>
      <c r="Z27" s="172">
        <f>'Tournament Results Data'!Y26</f>
        <v>0</v>
      </c>
      <c r="AA27" s="173"/>
      <c r="AB27" s="173"/>
      <c r="AC27" s="5" t="s">
        <v>11</v>
      </c>
      <c r="AD27" s="174">
        <f>'Tournament Results Data'!AC26</f>
        <v>0</v>
      </c>
      <c r="AE27" s="174"/>
      <c r="AF27" s="175"/>
      <c r="AG27" s="172">
        <f>'Tournament Results Data'!AF26</f>
        <v>0</v>
      </c>
      <c r="AH27" s="173"/>
      <c r="AI27" s="173"/>
      <c r="AJ27" s="5" t="s">
        <v>11</v>
      </c>
      <c r="AK27" s="174">
        <f>'Tournament Results Data'!AJ26</f>
        <v>0</v>
      </c>
      <c r="AL27" s="174"/>
      <c r="AM27" s="175"/>
      <c r="AN27" s="165"/>
      <c r="AO27" s="100"/>
      <c r="AP27" s="100"/>
      <c r="AQ27" s="100"/>
      <c r="AR27" s="100"/>
      <c r="AS27" s="100"/>
      <c r="AT27" s="101"/>
    </row>
    <row r="28" spans="2:48" ht="14.1" customHeight="1" x14ac:dyDescent="0.25">
      <c r="B28" s="61"/>
      <c r="C28" s="81" t="s">
        <v>23</v>
      </c>
      <c r="D28" s="82"/>
      <c r="E28" s="172">
        <f>'Tournament Results Data'!D27</f>
        <v>0</v>
      </c>
      <c r="F28" s="173"/>
      <c r="G28" s="173"/>
      <c r="H28" s="5" t="s">
        <v>11</v>
      </c>
      <c r="I28" s="174">
        <f>'Tournament Results Data'!H27</f>
        <v>0</v>
      </c>
      <c r="J28" s="174"/>
      <c r="K28" s="174"/>
      <c r="L28" s="172">
        <f>'Tournament Results Data'!K27</f>
        <v>0</v>
      </c>
      <c r="M28" s="173"/>
      <c r="N28" s="173"/>
      <c r="O28" s="5" t="s">
        <v>11</v>
      </c>
      <c r="P28" s="174">
        <f>'Tournament Results Data'!O27</f>
        <v>0</v>
      </c>
      <c r="Q28" s="174"/>
      <c r="R28" s="174"/>
      <c r="S28" s="172">
        <f>'Tournament Results Data'!R27</f>
        <v>0</v>
      </c>
      <c r="T28" s="173"/>
      <c r="U28" s="173"/>
      <c r="V28" s="5" t="s">
        <v>11</v>
      </c>
      <c r="W28" s="174">
        <f>'Tournament Results Data'!V27</f>
        <v>0</v>
      </c>
      <c r="X28" s="174"/>
      <c r="Y28" s="174"/>
      <c r="Z28" s="172">
        <f>'Tournament Results Data'!Y27</f>
        <v>0</v>
      </c>
      <c r="AA28" s="173"/>
      <c r="AB28" s="173"/>
      <c r="AC28" s="5" t="s">
        <v>11</v>
      </c>
      <c r="AD28" s="174">
        <f>'Tournament Results Data'!AC27</f>
        <v>0</v>
      </c>
      <c r="AE28" s="174"/>
      <c r="AF28" s="174"/>
      <c r="AG28" s="172">
        <f>'Tournament Results Data'!AF27</f>
        <v>0</v>
      </c>
      <c r="AH28" s="173"/>
      <c r="AI28" s="173"/>
      <c r="AJ28" s="5" t="s">
        <v>11</v>
      </c>
      <c r="AK28" s="174">
        <f>'Tournament Results Data'!AJ27</f>
        <v>0</v>
      </c>
      <c r="AL28" s="174"/>
      <c r="AM28" s="175"/>
      <c r="AN28" s="165"/>
      <c r="AO28" s="100"/>
      <c r="AP28" s="100"/>
      <c r="AQ28" s="100"/>
      <c r="AR28" s="100"/>
      <c r="AS28" s="100"/>
      <c r="AT28" s="101"/>
    </row>
    <row r="29" spans="2:48" ht="13.8" thickBot="1" x14ac:dyDescent="0.3">
      <c r="B29" s="10"/>
      <c r="C29" s="110" t="s">
        <v>42</v>
      </c>
      <c r="D29" s="111"/>
      <c r="E29" s="198" t="str">
        <f>IF('Tournament Results Data'!D28='Tournament Results Data'!H28," ",'Tournament Results Data'!D28)</f>
        <v xml:space="preserve"> </v>
      </c>
      <c r="F29" s="199" t="e">
        <f>IF('[1]Tournament Results Data'!#REF!='[1]Tournament Results Data'!#REF!," ",'[1]Tournament Results Data'!#REF!)</f>
        <v>#REF!</v>
      </c>
      <c r="G29" s="199" t="e">
        <f>IF('[1]Tournament Results Data'!#REF!='[1]Tournament Results Data'!#REF!," ",'[1]Tournament Results Data'!#REF!)</f>
        <v>#REF!</v>
      </c>
      <c r="H29" s="16" t="str">
        <f>IF(E29=I29, " ","-")</f>
        <v xml:space="preserve"> </v>
      </c>
      <c r="I29" s="196" t="str">
        <f>IF('Tournament Results Data'!H28='Tournament Results Data'!D28," ",'Tournament Results Data'!H28)</f>
        <v xml:space="preserve"> </v>
      </c>
      <c r="J29" s="196" t="e">
        <f>IF('[1]Tournament Results Data'!#REF!='[1]Tournament Results Data'!#REF!," ",'[1]Tournament Results Data'!#REF!)</f>
        <v>#REF!</v>
      </c>
      <c r="K29" s="197" t="e">
        <f>IF('[1]Tournament Results Data'!#REF!='[1]Tournament Results Data'!#REF!," ",'[1]Tournament Results Data'!#REF!)</f>
        <v>#REF!</v>
      </c>
      <c r="L29" s="198" t="str">
        <f>IF('Tournament Results Data'!K28='Tournament Results Data'!O28," ",'Tournament Results Data'!K28)</f>
        <v xml:space="preserve"> </v>
      </c>
      <c r="M29" s="199" t="e">
        <f>IF('[1]Tournament Results Data'!#REF!='[1]Tournament Results Data'!#REF!," ",'[1]Tournament Results Data'!#REF!)</f>
        <v>#REF!</v>
      </c>
      <c r="N29" s="199" t="e">
        <f>IF('[1]Tournament Results Data'!#REF!='[1]Tournament Results Data'!#REF!," ",'[1]Tournament Results Data'!#REF!)</f>
        <v>#REF!</v>
      </c>
      <c r="O29" s="16" t="str">
        <f>IF(L29=P29, " ","-")</f>
        <v xml:space="preserve"> </v>
      </c>
      <c r="P29" s="196" t="str">
        <f>IF('Tournament Results Data'!O28='Tournament Results Data'!K28," ",'Tournament Results Data'!O28)</f>
        <v xml:space="preserve"> </v>
      </c>
      <c r="Q29" s="196" t="e">
        <f>IF('[1]Tournament Results Data'!#REF!='[1]Tournament Results Data'!#REF!," ",'[1]Tournament Results Data'!#REF!)</f>
        <v>#REF!</v>
      </c>
      <c r="R29" s="197" t="e">
        <f>IF('[1]Tournament Results Data'!#REF!='[1]Tournament Results Data'!#REF!," ",'[1]Tournament Results Data'!#REF!)</f>
        <v>#REF!</v>
      </c>
      <c r="S29" s="198" t="str">
        <f>IF('Tournament Results Data'!R28='Tournament Results Data'!V28," ",'Tournament Results Data'!R28)</f>
        <v xml:space="preserve"> </v>
      </c>
      <c r="T29" s="199" t="e">
        <f>IF('[1]Tournament Results Data'!#REF!='[1]Tournament Results Data'!#REF!," ",'[1]Tournament Results Data'!#REF!)</f>
        <v>#REF!</v>
      </c>
      <c r="U29" s="199" t="e">
        <f>IF('[1]Tournament Results Data'!#REF!='[1]Tournament Results Data'!#REF!," ",'[1]Tournament Results Data'!#REF!)</f>
        <v>#REF!</v>
      </c>
      <c r="V29" s="16" t="str">
        <f>IF(S29=W29, " ","-")</f>
        <v xml:space="preserve"> </v>
      </c>
      <c r="W29" s="196" t="str">
        <f>IF('Tournament Results Data'!V28='Tournament Results Data'!R28," ",'Tournament Results Data'!V28)</f>
        <v xml:space="preserve"> </v>
      </c>
      <c r="X29" s="196" t="e">
        <f>IF('[1]Tournament Results Data'!#REF!='[1]Tournament Results Data'!#REF!," ",'[1]Tournament Results Data'!#REF!)</f>
        <v>#REF!</v>
      </c>
      <c r="Y29" s="197" t="e">
        <f>IF('[1]Tournament Results Data'!#REF!='[1]Tournament Results Data'!#REF!," ",'[1]Tournament Results Data'!#REF!)</f>
        <v>#REF!</v>
      </c>
      <c r="Z29" s="198" t="str">
        <f>IF('Tournament Results Data'!Y28='Tournament Results Data'!AC28," ",'Tournament Results Data'!Y28)</f>
        <v xml:space="preserve"> </v>
      </c>
      <c r="AA29" s="199" t="e">
        <f>IF('[1]Tournament Results Data'!#REF!='[1]Tournament Results Data'!#REF!," ",'[1]Tournament Results Data'!#REF!)</f>
        <v>#REF!</v>
      </c>
      <c r="AB29" s="199" t="e">
        <f>IF('[1]Tournament Results Data'!#REF!='[1]Tournament Results Data'!#REF!," ",'[1]Tournament Results Data'!#REF!)</f>
        <v>#REF!</v>
      </c>
      <c r="AC29" s="16" t="str">
        <f>IF(Z29=AD29, " ","-")</f>
        <v xml:space="preserve"> </v>
      </c>
      <c r="AD29" s="196" t="str">
        <f>IF('Tournament Results Data'!AC28='Tournament Results Data'!Y28," ",'Tournament Results Data'!AC28)</f>
        <v xml:space="preserve"> </v>
      </c>
      <c r="AE29" s="196" t="e">
        <f>IF('[1]Tournament Results Data'!#REF!='[1]Tournament Results Data'!#REF!," ",'[1]Tournament Results Data'!#REF!)</f>
        <v>#REF!</v>
      </c>
      <c r="AF29" s="197" t="e">
        <f>IF('[1]Tournament Results Data'!#REF!='[1]Tournament Results Data'!#REF!," ",'[1]Tournament Results Data'!#REF!)</f>
        <v>#REF!</v>
      </c>
      <c r="AG29" s="198" t="str">
        <f>IF('Tournament Results Data'!AF28='Tournament Results Data'!AJ28," ",'Tournament Results Data'!AF28)</f>
        <v xml:space="preserve"> </v>
      </c>
      <c r="AH29" s="199" t="e">
        <f>IF('[1]Tournament Results Data'!#REF!='[1]Tournament Results Data'!#REF!," ",'[1]Tournament Results Data'!#REF!)</f>
        <v>#REF!</v>
      </c>
      <c r="AI29" s="199" t="e">
        <f>IF('[1]Tournament Results Data'!#REF!='[1]Tournament Results Data'!#REF!," ",'[1]Tournament Results Data'!#REF!)</f>
        <v>#REF!</v>
      </c>
      <c r="AJ29" s="16" t="str">
        <f>IF(AG29=AK29, " ","-")</f>
        <v xml:space="preserve"> </v>
      </c>
      <c r="AK29" s="196" t="str">
        <f>IF('Tournament Results Data'!AJ28='Tournament Results Data'!AF28," ",'Tournament Results Data'!AJ28)</f>
        <v xml:space="preserve"> </v>
      </c>
      <c r="AL29" s="196" t="e">
        <f>IF('[1]Tournament Results Data'!#REF!='[1]Tournament Results Data'!#REF!," ",'[1]Tournament Results Data'!#REF!)</f>
        <v>#REF!</v>
      </c>
      <c r="AM29" s="197" t="e">
        <f>IF('[1]Tournament Results Data'!#REF!='[1]Tournament Results Data'!#REF!," ",'[1]Tournament Results Data'!#REF!)</f>
        <v>#REF!</v>
      </c>
      <c r="AN29" s="110"/>
      <c r="AO29" s="102"/>
      <c r="AP29" s="102"/>
      <c r="AQ29" s="102"/>
      <c r="AR29" s="102"/>
      <c r="AS29" s="102"/>
      <c r="AT29" s="103"/>
    </row>
    <row r="31" spans="2:48" ht="13.8" thickBot="1" x14ac:dyDescent="0.3"/>
    <row r="32" spans="2:48" x14ac:dyDescent="0.25">
      <c r="B32" s="7"/>
      <c r="C32" s="105" t="str">
        <f>'Tournament Results Data'!$B$31</f>
        <v>Pool A</v>
      </c>
      <c r="D32" s="105"/>
      <c r="E32" s="105"/>
      <c r="F32" s="105"/>
      <c r="G32" s="105"/>
      <c r="H32" s="105"/>
      <c r="I32" s="105"/>
      <c r="J32" s="105"/>
      <c r="K32" s="105"/>
      <c r="L32" s="105"/>
      <c r="M32" s="105"/>
      <c r="N32" s="105"/>
      <c r="O32" s="105"/>
      <c r="P32" s="105"/>
      <c r="Q32" s="105"/>
      <c r="R32" s="106"/>
      <c r="S32" s="104" t="s">
        <v>82</v>
      </c>
      <c r="T32" s="105"/>
      <c r="U32" s="105"/>
      <c r="V32" s="105"/>
      <c r="W32" s="105"/>
      <c r="X32" s="105"/>
      <c r="Y32" s="105"/>
      <c r="Z32" s="105"/>
      <c r="AA32" s="105"/>
      <c r="AB32" s="106"/>
      <c r="AC32" s="104" t="s">
        <v>90</v>
      </c>
      <c r="AD32" s="105"/>
      <c r="AE32" s="105"/>
      <c r="AF32" s="105"/>
      <c r="AG32" s="105"/>
      <c r="AH32" s="105"/>
      <c r="AI32" s="105"/>
      <c r="AJ32" s="105"/>
      <c r="AK32" s="105"/>
      <c r="AL32" s="106"/>
      <c r="AM32" s="119"/>
      <c r="AN32" s="120"/>
      <c r="AO32" s="120"/>
      <c r="AP32" s="129"/>
      <c r="AQ32" s="119" t="s">
        <v>2</v>
      </c>
      <c r="AR32" s="120"/>
      <c r="AS32" s="120"/>
      <c r="AT32" s="121"/>
    </row>
    <row r="33" spans="2:46" x14ac:dyDescent="0.25">
      <c r="B33" s="8"/>
      <c r="C33" s="100"/>
      <c r="D33" s="100"/>
      <c r="E33" s="100"/>
      <c r="F33" s="100"/>
      <c r="G33" s="100"/>
      <c r="H33" s="100"/>
      <c r="I33" s="100"/>
      <c r="J33" s="100"/>
      <c r="K33" s="100"/>
      <c r="L33" s="100"/>
      <c r="M33" s="100"/>
      <c r="N33" s="100"/>
      <c r="O33" s="100"/>
      <c r="P33" s="100"/>
      <c r="Q33" s="100"/>
      <c r="R33" s="148"/>
      <c r="S33" s="107"/>
      <c r="T33" s="108"/>
      <c r="U33" s="108"/>
      <c r="V33" s="108"/>
      <c r="W33" s="108"/>
      <c r="X33" s="108"/>
      <c r="Y33" s="108"/>
      <c r="Z33" s="108"/>
      <c r="AA33" s="108"/>
      <c r="AB33" s="109"/>
      <c r="AC33" s="107"/>
      <c r="AD33" s="108"/>
      <c r="AE33" s="108"/>
      <c r="AF33" s="108"/>
      <c r="AG33" s="108"/>
      <c r="AH33" s="108"/>
      <c r="AI33" s="108"/>
      <c r="AJ33" s="108"/>
      <c r="AK33" s="108"/>
      <c r="AL33" s="109"/>
      <c r="AM33" s="122"/>
      <c r="AN33" s="123"/>
      <c r="AO33" s="123"/>
      <c r="AP33" s="130"/>
      <c r="AQ33" s="122"/>
      <c r="AR33" s="123"/>
      <c r="AS33" s="123"/>
      <c r="AT33" s="124"/>
    </row>
    <row r="34" spans="2:46" x14ac:dyDescent="0.25">
      <c r="B34" s="53"/>
      <c r="C34" s="108" t="s">
        <v>35</v>
      </c>
      <c r="D34" s="108"/>
      <c r="E34" s="108"/>
      <c r="F34" s="108"/>
      <c r="G34" s="108"/>
      <c r="H34" s="108"/>
      <c r="I34" s="108"/>
      <c r="J34" s="108"/>
      <c r="K34" s="108"/>
      <c r="L34" s="108"/>
      <c r="M34" s="108"/>
      <c r="N34" s="108"/>
      <c r="O34" s="108"/>
      <c r="P34" s="108"/>
      <c r="Q34" s="108"/>
      <c r="R34" s="109"/>
      <c r="S34" s="81" t="s">
        <v>0</v>
      </c>
      <c r="T34" s="82"/>
      <c r="U34" s="83"/>
      <c r="V34" s="81" t="s">
        <v>1</v>
      </c>
      <c r="W34" s="82"/>
      <c r="X34" s="83"/>
      <c r="Y34" s="81" t="s">
        <v>9</v>
      </c>
      <c r="Z34" s="82"/>
      <c r="AA34" s="82"/>
      <c r="AB34" s="83"/>
      <c r="AC34" s="81" t="s">
        <v>0</v>
      </c>
      <c r="AD34" s="82"/>
      <c r="AE34" s="83"/>
      <c r="AF34" s="81" t="s">
        <v>1</v>
      </c>
      <c r="AG34" s="82"/>
      <c r="AH34" s="83"/>
      <c r="AI34" s="81" t="s">
        <v>9</v>
      </c>
      <c r="AJ34" s="82"/>
      <c r="AK34" s="82"/>
      <c r="AL34" s="83"/>
      <c r="AM34" s="122"/>
      <c r="AN34" s="123"/>
      <c r="AO34" s="123"/>
      <c r="AP34" s="130"/>
      <c r="AQ34" s="125"/>
      <c r="AR34" s="126"/>
      <c r="AS34" s="126"/>
      <c r="AT34" s="127"/>
    </row>
    <row r="35" spans="2:46" x14ac:dyDescent="0.25">
      <c r="B35" s="9" t="s">
        <v>36</v>
      </c>
      <c r="C35" s="71">
        <f>'Tournament Results Data'!B34</f>
        <v>0</v>
      </c>
      <c r="D35" s="71"/>
      <c r="E35" s="71"/>
      <c r="F35" s="71"/>
      <c r="G35" s="71"/>
      <c r="H35" s="71"/>
      <c r="I35" s="71">
        <f>'Tournament Results Data'!H34</f>
        <v>0</v>
      </c>
      <c r="J35" s="71"/>
      <c r="K35" s="71"/>
      <c r="L35" s="71"/>
      <c r="M35" s="71"/>
      <c r="N35" s="71"/>
      <c r="O35" s="71"/>
      <c r="P35" s="71"/>
      <c r="Q35" s="71"/>
      <c r="R35" s="141"/>
      <c r="S35" s="72">
        <f>'Tournament Results Data'!R34</f>
        <v>0</v>
      </c>
      <c r="T35" s="73"/>
      <c r="U35" s="74"/>
      <c r="V35" s="75">
        <f>'Tournament Results Data'!U34</f>
        <v>0</v>
      </c>
      <c r="W35" s="76"/>
      <c r="X35" s="77"/>
      <c r="Y35" s="78" t="e">
        <f>'Tournament Results Data'!X34</f>
        <v>#DIV/0!</v>
      </c>
      <c r="Z35" s="79"/>
      <c r="AA35" s="79"/>
      <c r="AB35" s="80"/>
      <c r="AC35" s="72">
        <f>'Tournament Results Data'!AB34</f>
        <v>0</v>
      </c>
      <c r="AD35" s="73"/>
      <c r="AE35" s="74"/>
      <c r="AF35" s="72">
        <f>'Tournament Results Data'!AE34</f>
        <v>0</v>
      </c>
      <c r="AG35" s="73"/>
      <c r="AH35" s="74"/>
      <c r="AI35" s="78" t="e">
        <f>'Tournament Results Data'!AH34</f>
        <v>#DIV/0!</v>
      </c>
      <c r="AJ35" s="79"/>
      <c r="AK35" s="79"/>
      <c r="AL35" s="80"/>
      <c r="AM35" s="122"/>
      <c r="AN35" s="123"/>
      <c r="AO35" s="123"/>
      <c r="AP35" s="130"/>
      <c r="AQ35" s="81">
        <f>'Tournament Results Data'!AP34</f>
        <v>0</v>
      </c>
      <c r="AR35" s="82"/>
      <c r="AS35" s="82"/>
      <c r="AT35" s="114"/>
    </row>
    <row r="36" spans="2:46" x14ac:dyDescent="0.25">
      <c r="B36" s="9" t="s">
        <v>37</v>
      </c>
      <c r="C36" s="71">
        <f>'Tournament Results Data'!B35</f>
        <v>0</v>
      </c>
      <c r="D36" s="71"/>
      <c r="E36" s="71"/>
      <c r="F36" s="71"/>
      <c r="G36" s="71"/>
      <c r="H36" s="71"/>
      <c r="I36" s="71">
        <f>'Tournament Results Data'!H35</f>
        <v>0</v>
      </c>
      <c r="J36" s="71"/>
      <c r="K36" s="71"/>
      <c r="L36" s="71"/>
      <c r="M36" s="71"/>
      <c r="N36" s="71"/>
      <c r="O36" s="71"/>
      <c r="P36" s="71"/>
      <c r="Q36" s="71"/>
      <c r="R36" s="141"/>
      <c r="S36" s="72">
        <f>'Tournament Results Data'!R35</f>
        <v>0</v>
      </c>
      <c r="T36" s="73"/>
      <c r="U36" s="74"/>
      <c r="V36" s="75">
        <f>'Tournament Results Data'!U35</f>
        <v>0</v>
      </c>
      <c r="W36" s="76"/>
      <c r="X36" s="77"/>
      <c r="Y36" s="78" t="e">
        <f>'Tournament Results Data'!X35</f>
        <v>#DIV/0!</v>
      </c>
      <c r="Z36" s="79"/>
      <c r="AA36" s="79"/>
      <c r="AB36" s="80"/>
      <c r="AC36" s="72">
        <f>'Tournament Results Data'!AB35</f>
        <v>0</v>
      </c>
      <c r="AD36" s="73"/>
      <c r="AE36" s="74"/>
      <c r="AF36" s="72">
        <f>'Tournament Results Data'!AE35</f>
        <v>0</v>
      </c>
      <c r="AG36" s="73"/>
      <c r="AH36" s="74"/>
      <c r="AI36" s="78" t="e">
        <f>'Tournament Results Data'!AH35</f>
        <v>#DIV/0!</v>
      </c>
      <c r="AJ36" s="79"/>
      <c r="AK36" s="79"/>
      <c r="AL36" s="80"/>
      <c r="AM36" s="122"/>
      <c r="AN36" s="123"/>
      <c r="AO36" s="123"/>
      <c r="AP36" s="130"/>
      <c r="AQ36" s="81">
        <f>'Tournament Results Data'!AP35</f>
        <v>0</v>
      </c>
      <c r="AR36" s="82"/>
      <c r="AS36" s="82"/>
      <c r="AT36" s="114"/>
    </row>
    <row r="37" spans="2:46" x14ac:dyDescent="0.25">
      <c r="B37" s="9" t="s">
        <v>38</v>
      </c>
      <c r="C37" s="71">
        <f>'Tournament Results Data'!B36</f>
        <v>0</v>
      </c>
      <c r="D37" s="71"/>
      <c r="E37" s="71"/>
      <c r="F37" s="71"/>
      <c r="G37" s="71"/>
      <c r="H37" s="71"/>
      <c r="I37" s="71">
        <f>'Tournament Results Data'!H36</f>
        <v>0</v>
      </c>
      <c r="J37" s="71"/>
      <c r="K37" s="71"/>
      <c r="L37" s="71"/>
      <c r="M37" s="71"/>
      <c r="N37" s="71"/>
      <c r="O37" s="71"/>
      <c r="P37" s="71"/>
      <c r="Q37" s="71"/>
      <c r="R37" s="141"/>
      <c r="S37" s="72">
        <f>'Tournament Results Data'!R36</f>
        <v>0</v>
      </c>
      <c r="T37" s="73"/>
      <c r="U37" s="74"/>
      <c r="V37" s="75">
        <f>'Tournament Results Data'!U36</f>
        <v>0</v>
      </c>
      <c r="W37" s="76"/>
      <c r="X37" s="77"/>
      <c r="Y37" s="78" t="e">
        <f>'Tournament Results Data'!X36</f>
        <v>#DIV/0!</v>
      </c>
      <c r="Z37" s="79"/>
      <c r="AA37" s="79"/>
      <c r="AB37" s="80"/>
      <c r="AC37" s="72">
        <f>'Tournament Results Data'!AB36</f>
        <v>0</v>
      </c>
      <c r="AD37" s="73"/>
      <c r="AE37" s="74"/>
      <c r="AF37" s="72">
        <f>'Tournament Results Data'!AE36</f>
        <v>0</v>
      </c>
      <c r="AG37" s="73"/>
      <c r="AH37" s="74"/>
      <c r="AI37" s="78" t="e">
        <f>'Tournament Results Data'!AH36</f>
        <v>#DIV/0!</v>
      </c>
      <c r="AJ37" s="79"/>
      <c r="AK37" s="79"/>
      <c r="AL37" s="80"/>
      <c r="AM37" s="122"/>
      <c r="AN37" s="123"/>
      <c r="AO37" s="123"/>
      <c r="AP37" s="130"/>
      <c r="AQ37" s="81">
        <f>'Tournament Results Data'!AP36</f>
        <v>0</v>
      </c>
      <c r="AR37" s="82"/>
      <c r="AS37" s="82"/>
      <c r="AT37" s="114"/>
    </row>
    <row r="38" spans="2:46" x14ac:dyDescent="0.25">
      <c r="B38" s="9" t="s">
        <v>39</v>
      </c>
      <c r="C38" s="71">
        <f>'Tournament Results Data'!B37</f>
        <v>0</v>
      </c>
      <c r="D38" s="71"/>
      <c r="E38" s="71"/>
      <c r="F38" s="71"/>
      <c r="G38" s="71"/>
      <c r="H38" s="71"/>
      <c r="I38" s="71">
        <f>'Tournament Results Data'!H37</f>
        <v>0</v>
      </c>
      <c r="J38" s="71"/>
      <c r="K38" s="71"/>
      <c r="L38" s="71"/>
      <c r="M38" s="71"/>
      <c r="N38" s="71"/>
      <c r="O38" s="71"/>
      <c r="P38" s="71"/>
      <c r="Q38" s="71"/>
      <c r="R38" s="141"/>
      <c r="S38" s="72">
        <f>'Tournament Results Data'!R37</f>
        <v>0</v>
      </c>
      <c r="T38" s="73"/>
      <c r="U38" s="74"/>
      <c r="V38" s="75">
        <f>'Tournament Results Data'!U37</f>
        <v>0</v>
      </c>
      <c r="W38" s="76"/>
      <c r="X38" s="77"/>
      <c r="Y38" s="78" t="e">
        <f>'Tournament Results Data'!X37</f>
        <v>#DIV/0!</v>
      </c>
      <c r="Z38" s="79"/>
      <c r="AA38" s="79"/>
      <c r="AB38" s="80"/>
      <c r="AC38" s="72">
        <f>'Tournament Results Data'!AB37</f>
        <v>0</v>
      </c>
      <c r="AD38" s="73"/>
      <c r="AE38" s="74"/>
      <c r="AF38" s="72">
        <f>'Tournament Results Data'!AE37</f>
        <v>0</v>
      </c>
      <c r="AG38" s="73"/>
      <c r="AH38" s="74"/>
      <c r="AI38" s="78" t="e">
        <f>'Tournament Results Data'!AH37</f>
        <v>#DIV/0!</v>
      </c>
      <c r="AJ38" s="79"/>
      <c r="AK38" s="79"/>
      <c r="AL38" s="80"/>
      <c r="AM38" s="125"/>
      <c r="AN38" s="126"/>
      <c r="AO38" s="126"/>
      <c r="AP38" s="131"/>
      <c r="AQ38" s="81">
        <f>'Tournament Results Data'!AP37</f>
        <v>0</v>
      </c>
      <c r="AR38" s="82"/>
      <c r="AS38" s="82"/>
      <c r="AT38" s="114"/>
    </row>
    <row r="39" spans="2:46" x14ac:dyDescent="0.25">
      <c r="B39" s="8"/>
      <c r="C39" s="107"/>
      <c r="D39" s="109"/>
      <c r="E39" s="107"/>
      <c r="F39" s="108"/>
      <c r="G39" s="108"/>
      <c r="H39" s="108"/>
      <c r="I39" s="108"/>
      <c r="J39" s="108"/>
      <c r="K39" s="109"/>
      <c r="L39" s="107"/>
      <c r="M39" s="108"/>
      <c r="N39" s="108"/>
      <c r="O39" s="108"/>
      <c r="P39" s="108"/>
      <c r="Q39" s="108"/>
      <c r="R39" s="109"/>
      <c r="S39" s="107"/>
      <c r="T39" s="108"/>
      <c r="U39" s="108"/>
      <c r="V39" s="108"/>
      <c r="W39" s="108"/>
      <c r="X39" s="108"/>
      <c r="Y39" s="109"/>
      <c r="Z39" s="107"/>
      <c r="AA39" s="108"/>
      <c r="AB39" s="108"/>
      <c r="AC39" s="108"/>
      <c r="AD39" s="108"/>
      <c r="AE39" s="108"/>
      <c r="AF39" s="109"/>
      <c r="AG39" s="107"/>
      <c r="AH39" s="108"/>
      <c r="AI39" s="108"/>
      <c r="AJ39" s="108"/>
      <c r="AK39" s="108"/>
      <c r="AL39" s="108"/>
      <c r="AM39" s="109"/>
      <c r="AN39" s="107"/>
      <c r="AO39" s="108"/>
      <c r="AP39" s="108"/>
      <c r="AQ39" s="108"/>
      <c r="AR39" s="108"/>
      <c r="AS39" s="108"/>
      <c r="AT39" s="147"/>
    </row>
    <row r="40" spans="2:46" x14ac:dyDescent="0.25">
      <c r="B40" s="8"/>
      <c r="C40" s="81" t="s">
        <v>3</v>
      </c>
      <c r="D40" s="83"/>
      <c r="E40" s="81" t="str">
        <f>'Tournament Results Data'!D39</f>
        <v>8:30 AM</v>
      </c>
      <c r="F40" s="82"/>
      <c r="G40" s="82"/>
      <c r="H40" s="82"/>
      <c r="I40" s="82"/>
      <c r="J40" s="82"/>
      <c r="K40" s="83"/>
      <c r="L40" s="81" t="str">
        <f>'Tournament Results Data'!K39</f>
        <v>9:30 AM</v>
      </c>
      <c r="M40" s="82"/>
      <c r="N40" s="82"/>
      <c r="O40" s="82"/>
      <c r="P40" s="82"/>
      <c r="Q40" s="82"/>
      <c r="R40" s="83"/>
      <c r="S40" s="81" t="str">
        <f>'Tournament Results Data'!R39</f>
        <v>ASAP</v>
      </c>
      <c r="T40" s="82"/>
      <c r="U40" s="82"/>
      <c r="V40" s="82"/>
      <c r="W40" s="82"/>
      <c r="X40" s="82"/>
      <c r="Y40" s="83"/>
      <c r="Z40" s="81" t="str">
        <f>'Tournament Results Data'!Y39</f>
        <v>ASAP</v>
      </c>
      <c r="AA40" s="82"/>
      <c r="AB40" s="82"/>
      <c r="AC40" s="82"/>
      <c r="AD40" s="82"/>
      <c r="AE40" s="82"/>
      <c r="AF40" s="83"/>
      <c r="AG40" s="81" t="str">
        <f>'Tournament Results Data'!AF39</f>
        <v>ASAP</v>
      </c>
      <c r="AH40" s="82"/>
      <c r="AI40" s="82"/>
      <c r="AJ40" s="82"/>
      <c r="AK40" s="82"/>
      <c r="AL40" s="82"/>
      <c r="AM40" s="83"/>
      <c r="AN40" s="81" t="str">
        <f>'Tournament Results Data'!AM39</f>
        <v>ASAP</v>
      </c>
      <c r="AO40" s="82"/>
      <c r="AP40" s="82"/>
      <c r="AQ40" s="82"/>
      <c r="AR40" s="82"/>
      <c r="AS40" s="82"/>
      <c r="AT40" s="114"/>
    </row>
    <row r="41" spans="2:46" x14ac:dyDescent="0.25">
      <c r="B41" s="8"/>
      <c r="C41" s="81" t="s">
        <v>8</v>
      </c>
      <c r="D41" s="83"/>
      <c r="E41" s="81" t="s">
        <v>24</v>
      </c>
      <c r="F41" s="82"/>
      <c r="G41" s="82"/>
      <c r="H41" s="82"/>
      <c r="I41" s="82"/>
      <c r="J41" s="82"/>
      <c r="K41" s="83"/>
      <c r="L41" s="81" t="s">
        <v>25</v>
      </c>
      <c r="M41" s="82"/>
      <c r="N41" s="82"/>
      <c r="O41" s="82"/>
      <c r="P41" s="82"/>
      <c r="Q41" s="82"/>
      <c r="R41" s="83"/>
      <c r="S41" s="81" t="s">
        <v>26</v>
      </c>
      <c r="T41" s="82"/>
      <c r="U41" s="82"/>
      <c r="V41" s="82"/>
      <c r="W41" s="82"/>
      <c r="X41" s="82"/>
      <c r="Y41" s="83"/>
      <c r="Z41" s="81" t="s">
        <v>27</v>
      </c>
      <c r="AA41" s="82"/>
      <c r="AB41" s="82"/>
      <c r="AC41" s="82"/>
      <c r="AD41" s="82"/>
      <c r="AE41" s="82"/>
      <c r="AF41" s="83"/>
      <c r="AG41" s="81" t="s">
        <v>28</v>
      </c>
      <c r="AH41" s="82"/>
      <c r="AI41" s="82"/>
      <c r="AJ41" s="82"/>
      <c r="AK41" s="82"/>
      <c r="AL41" s="82"/>
      <c r="AM41" s="83"/>
      <c r="AN41" s="81" t="s">
        <v>29</v>
      </c>
      <c r="AO41" s="82"/>
      <c r="AP41" s="82"/>
      <c r="AQ41" s="82"/>
      <c r="AR41" s="82"/>
      <c r="AS41" s="82"/>
      <c r="AT41" s="114"/>
    </row>
    <row r="42" spans="2:46" x14ac:dyDescent="0.25">
      <c r="B42" s="8"/>
      <c r="C42" s="81" t="s">
        <v>21</v>
      </c>
      <c r="D42" s="83"/>
      <c r="E42" s="81" t="s">
        <v>4</v>
      </c>
      <c r="F42" s="82"/>
      <c r="G42" s="82"/>
      <c r="H42" s="82"/>
      <c r="I42" s="82"/>
      <c r="J42" s="82"/>
      <c r="K42" s="83"/>
      <c r="L42" s="81" t="s">
        <v>43</v>
      </c>
      <c r="M42" s="82"/>
      <c r="N42" s="82"/>
      <c r="O42" s="82"/>
      <c r="P42" s="82"/>
      <c r="Q42" s="82"/>
      <c r="R42" s="83"/>
      <c r="S42" s="81" t="s">
        <v>44</v>
      </c>
      <c r="T42" s="82"/>
      <c r="U42" s="82"/>
      <c r="V42" s="82"/>
      <c r="W42" s="82"/>
      <c r="X42" s="82"/>
      <c r="Y42" s="83"/>
      <c r="Z42" s="81" t="s">
        <v>7</v>
      </c>
      <c r="AA42" s="82"/>
      <c r="AB42" s="82"/>
      <c r="AC42" s="82"/>
      <c r="AD42" s="82"/>
      <c r="AE42" s="82"/>
      <c r="AF42" s="83"/>
      <c r="AG42" s="81" t="s">
        <v>6</v>
      </c>
      <c r="AH42" s="82"/>
      <c r="AI42" s="82"/>
      <c r="AJ42" s="82"/>
      <c r="AK42" s="82"/>
      <c r="AL42" s="82"/>
      <c r="AM42" s="83"/>
      <c r="AN42" s="81" t="s">
        <v>45</v>
      </c>
      <c r="AO42" s="82"/>
      <c r="AP42" s="82"/>
      <c r="AQ42" s="82"/>
      <c r="AR42" s="82"/>
      <c r="AS42" s="82"/>
      <c r="AT42" s="114"/>
    </row>
    <row r="43" spans="2:46" x14ac:dyDescent="0.25">
      <c r="B43" s="8"/>
      <c r="C43" s="81" t="s">
        <v>87</v>
      </c>
      <c r="D43" s="83"/>
      <c r="E43" s="137">
        <f>'Tournament Results Data'!D42</f>
        <v>0</v>
      </c>
      <c r="F43" s="138"/>
      <c r="G43" s="138"/>
      <c r="H43" s="5" t="str">
        <f>'Tournament Results Data'!G42</f>
        <v>-</v>
      </c>
      <c r="I43" s="139">
        <f>'Tournament Results Data'!H42</f>
        <v>0</v>
      </c>
      <c r="J43" s="139"/>
      <c r="K43" s="140"/>
      <c r="L43" s="137">
        <f>'Tournament Results Data'!K42</f>
        <v>0</v>
      </c>
      <c r="M43" s="138"/>
      <c r="N43" s="138"/>
      <c r="O43" s="5" t="str">
        <f>'Tournament Results Data'!N42</f>
        <v>-</v>
      </c>
      <c r="P43" s="139">
        <f>'Tournament Results Data'!O42</f>
        <v>0</v>
      </c>
      <c r="Q43" s="139"/>
      <c r="R43" s="140"/>
      <c r="S43" s="137">
        <f>'Tournament Results Data'!R42</f>
        <v>0</v>
      </c>
      <c r="T43" s="138"/>
      <c r="U43" s="138"/>
      <c r="V43" s="5" t="str">
        <f>'Tournament Results Data'!U42</f>
        <v>-</v>
      </c>
      <c r="W43" s="139">
        <f>'Tournament Results Data'!V42</f>
        <v>0</v>
      </c>
      <c r="X43" s="139"/>
      <c r="Y43" s="140"/>
      <c r="Z43" s="137">
        <f>'Tournament Results Data'!Y42</f>
        <v>0</v>
      </c>
      <c r="AA43" s="138"/>
      <c r="AB43" s="138"/>
      <c r="AC43" s="5" t="str">
        <f>'Tournament Results Data'!AB42</f>
        <v>-</v>
      </c>
      <c r="AD43" s="139">
        <f>'Tournament Results Data'!AC42</f>
        <v>0</v>
      </c>
      <c r="AE43" s="139"/>
      <c r="AF43" s="140"/>
      <c r="AG43" s="137">
        <f>'Tournament Results Data'!AF42</f>
        <v>0</v>
      </c>
      <c r="AH43" s="138"/>
      <c r="AI43" s="138"/>
      <c r="AJ43" s="5" t="str">
        <f>'Tournament Results Data'!AI42</f>
        <v>-</v>
      </c>
      <c r="AK43" s="139">
        <f>'Tournament Results Data'!AJ42</f>
        <v>0</v>
      </c>
      <c r="AL43" s="139"/>
      <c r="AM43" s="140"/>
      <c r="AN43" s="137">
        <f>'Tournament Results Data'!AM42</f>
        <v>0</v>
      </c>
      <c r="AO43" s="138"/>
      <c r="AP43" s="138"/>
      <c r="AQ43" s="5" t="str">
        <f>'Tournament Results Data'!AP42</f>
        <v>-</v>
      </c>
      <c r="AR43" s="139">
        <f>'Tournament Results Data'!AQ42</f>
        <v>0</v>
      </c>
      <c r="AS43" s="139"/>
      <c r="AT43" s="146"/>
    </row>
    <row r="44" spans="2:46" x14ac:dyDescent="0.25">
      <c r="B44" s="8"/>
      <c r="C44" s="81" t="s">
        <v>88</v>
      </c>
      <c r="D44" s="83"/>
      <c r="E44" s="137">
        <f>'Tournament Results Data'!D43</f>
        <v>0</v>
      </c>
      <c r="F44" s="138"/>
      <c r="G44" s="138"/>
      <c r="H44" s="5" t="str">
        <f>'Tournament Results Data'!G43</f>
        <v>-</v>
      </c>
      <c r="I44" s="139">
        <f>'Tournament Results Data'!H43</f>
        <v>0</v>
      </c>
      <c r="J44" s="139"/>
      <c r="K44" s="140"/>
      <c r="L44" s="137">
        <f>'Tournament Results Data'!K43</f>
        <v>0</v>
      </c>
      <c r="M44" s="138"/>
      <c r="N44" s="138"/>
      <c r="O44" s="5" t="str">
        <f>'Tournament Results Data'!N43</f>
        <v>-</v>
      </c>
      <c r="P44" s="139">
        <f>'Tournament Results Data'!O43</f>
        <v>0</v>
      </c>
      <c r="Q44" s="139"/>
      <c r="R44" s="140"/>
      <c r="S44" s="137">
        <f>'Tournament Results Data'!R43</f>
        <v>0</v>
      </c>
      <c r="T44" s="138"/>
      <c r="U44" s="138"/>
      <c r="V44" s="5" t="str">
        <f>'Tournament Results Data'!U43</f>
        <v>-</v>
      </c>
      <c r="W44" s="139">
        <f>'Tournament Results Data'!V43</f>
        <v>0</v>
      </c>
      <c r="X44" s="139"/>
      <c r="Y44" s="140"/>
      <c r="Z44" s="137">
        <f>'Tournament Results Data'!Y43</f>
        <v>0</v>
      </c>
      <c r="AA44" s="138"/>
      <c r="AB44" s="138"/>
      <c r="AC44" s="5" t="str">
        <f>'Tournament Results Data'!AB43</f>
        <v>-</v>
      </c>
      <c r="AD44" s="139">
        <f>'Tournament Results Data'!AC43</f>
        <v>0</v>
      </c>
      <c r="AE44" s="139"/>
      <c r="AF44" s="140"/>
      <c r="AG44" s="137">
        <f>'Tournament Results Data'!AF43</f>
        <v>0</v>
      </c>
      <c r="AH44" s="138"/>
      <c r="AI44" s="138"/>
      <c r="AJ44" s="5" t="str">
        <f>'Tournament Results Data'!AI43</f>
        <v>-</v>
      </c>
      <c r="AK44" s="139">
        <f>'Tournament Results Data'!AJ43</f>
        <v>0</v>
      </c>
      <c r="AL44" s="139"/>
      <c r="AM44" s="140"/>
      <c r="AN44" s="137">
        <f>'Tournament Results Data'!AM43</f>
        <v>0</v>
      </c>
      <c r="AO44" s="138"/>
      <c r="AP44" s="138"/>
      <c r="AQ44" s="5" t="str">
        <f>'Tournament Results Data'!AP43</f>
        <v>-</v>
      </c>
      <c r="AR44" s="139">
        <f>'Tournament Results Data'!AQ43</f>
        <v>0</v>
      </c>
      <c r="AS44" s="139"/>
      <c r="AT44" s="146"/>
    </row>
    <row r="45" spans="2:46" ht="13.8" thickBot="1" x14ac:dyDescent="0.3">
      <c r="B45" s="10"/>
      <c r="C45" s="170" t="s">
        <v>89</v>
      </c>
      <c r="D45" s="171"/>
      <c r="E45" s="142" t="str">
        <f>IF('Tournament Results Data'!D44='Tournament Results Data'!H44," ",'Tournament Results Data'!D44)</f>
        <v xml:space="preserve"> </v>
      </c>
      <c r="F45" s="143" t="e">
        <f>IF('[1]Tournament Results Data'!#REF!='[1]Tournament Results Data'!#REF!," ",'[1]Tournament Results Data'!#REF!)</f>
        <v>#REF!</v>
      </c>
      <c r="G45" s="143" t="e">
        <f>IF('[1]Tournament Results Data'!#REF!='[1]Tournament Results Data'!#REF!," ",'[1]Tournament Results Data'!#REF!)</f>
        <v>#REF!</v>
      </c>
      <c r="H45" s="16" t="str">
        <f>IF(E45=I45, " ","-")</f>
        <v xml:space="preserve"> </v>
      </c>
      <c r="I45" s="144" t="str">
        <f>IF('Tournament Results Data'!H44='Tournament Results Data'!D44," ",'Tournament Results Data'!H44)</f>
        <v xml:space="preserve"> </v>
      </c>
      <c r="J45" s="144" t="e">
        <f>IF('[1]Tournament Results Data'!#REF!='[1]Tournament Results Data'!#REF!," ",'[1]Tournament Results Data'!#REF!)</f>
        <v>#REF!</v>
      </c>
      <c r="K45" s="153" t="e">
        <f>IF('[1]Tournament Results Data'!#REF!='[1]Tournament Results Data'!#REF!," ",'[1]Tournament Results Data'!#REF!)</f>
        <v>#REF!</v>
      </c>
      <c r="L45" s="142" t="str">
        <f>IF('Tournament Results Data'!K44='Tournament Results Data'!O44," ",'Tournament Results Data'!K44)</f>
        <v xml:space="preserve"> </v>
      </c>
      <c r="M45" s="143" t="e">
        <f>IF('[1]Tournament Results Data'!#REF!='[1]Tournament Results Data'!#REF!," ",'[1]Tournament Results Data'!#REF!)</f>
        <v>#REF!</v>
      </c>
      <c r="N45" s="143" t="e">
        <f>IF('[1]Tournament Results Data'!#REF!='[1]Tournament Results Data'!#REF!," ",'[1]Tournament Results Data'!#REF!)</f>
        <v>#REF!</v>
      </c>
      <c r="O45" s="16" t="str">
        <f>IF(L45=P45, " ","-")</f>
        <v xml:space="preserve"> </v>
      </c>
      <c r="P45" s="144" t="str">
        <f>IF('Tournament Results Data'!O44='Tournament Results Data'!K44," ",'Tournament Results Data'!O44)</f>
        <v xml:space="preserve"> </v>
      </c>
      <c r="Q45" s="144" t="e">
        <f>IF('[1]Tournament Results Data'!#REF!='[1]Tournament Results Data'!#REF!," ",'[1]Tournament Results Data'!#REF!)</f>
        <v>#REF!</v>
      </c>
      <c r="R45" s="153" t="e">
        <f>IF('[1]Tournament Results Data'!#REF!='[1]Tournament Results Data'!#REF!," ",'[1]Tournament Results Data'!#REF!)</f>
        <v>#REF!</v>
      </c>
      <c r="S45" s="142" t="str">
        <f>IF('Tournament Results Data'!R44='Tournament Results Data'!V44," ",'Tournament Results Data'!R44)</f>
        <v xml:space="preserve"> </v>
      </c>
      <c r="T45" s="143" t="e">
        <f>IF('[1]Tournament Results Data'!#REF!='[1]Tournament Results Data'!#REF!," ",'[1]Tournament Results Data'!#REF!)</f>
        <v>#REF!</v>
      </c>
      <c r="U45" s="143" t="e">
        <f>IF('[1]Tournament Results Data'!#REF!='[1]Tournament Results Data'!#REF!," ",'[1]Tournament Results Data'!#REF!)</f>
        <v>#REF!</v>
      </c>
      <c r="V45" s="16" t="str">
        <f>IF(S45=W45, " ","-")</f>
        <v xml:space="preserve"> </v>
      </c>
      <c r="W45" s="144" t="str">
        <f>IF('Tournament Results Data'!V44='Tournament Results Data'!R44," ",'Tournament Results Data'!V44)</f>
        <v xml:space="preserve"> </v>
      </c>
      <c r="X45" s="144" t="e">
        <f>IF('[1]Tournament Results Data'!#REF!='[1]Tournament Results Data'!#REF!," ",'[1]Tournament Results Data'!#REF!)</f>
        <v>#REF!</v>
      </c>
      <c r="Y45" s="153" t="e">
        <f>IF('[1]Tournament Results Data'!#REF!='[1]Tournament Results Data'!#REF!," ",'[1]Tournament Results Data'!#REF!)</f>
        <v>#REF!</v>
      </c>
      <c r="Z45" s="142" t="str">
        <f>IF('Tournament Results Data'!Y44='Tournament Results Data'!AC44," ",'Tournament Results Data'!Y44)</f>
        <v xml:space="preserve"> </v>
      </c>
      <c r="AA45" s="143" t="e">
        <f>IF('[1]Tournament Results Data'!#REF!='[1]Tournament Results Data'!#REF!," ",'[1]Tournament Results Data'!#REF!)</f>
        <v>#REF!</v>
      </c>
      <c r="AB45" s="143" t="e">
        <f>IF('[1]Tournament Results Data'!#REF!='[1]Tournament Results Data'!#REF!," ",'[1]Tournament Results Data'!#REF!)</f>
        <v>#REF!</v>
      </c>
      <c r="AC45" s="16" t="str">
        <f>IF(Z45=AD45, " ","-")</f>
        <v xml:space="preserve"> </v>
      </c>
      <c r="AD45" s="144" t="str">
        <f>IF('Tournament Results Data'!AC44='Tournament Results Data'!Y44," ",'Tournament Results Data'!AC44)</f>
        <v xml:space="preserve"> </v>
      </c>
      <c r="AE45" s="144" t="e">
        <f>IF('[1]Tournament Results Data'!#REF!='[1]Tournament Results Data'!#REF!," ",'[1]Tournament Results Data'!#REF!)</f>
        <v>#REF!</v>
      </c>
      <c r="AF45" s="153" t="e">
        <f>IF('[1]Tournament Results Data'!#REF!='[1]Tournament Results Data'!#REF!," ",'[1]Tournament Results Data'!#REF!)</f>
        <v>#REF!</v>
      </c>
      <c r="AG45" s="142" t="str">
        <f>IF('Tournament Results Data'!AF44='Tournament Results Data'!AJ44," ",'Tournament Results Data'!AF44)</f>
        <v xml:space="preserve"> </v>
      </c>
      <c r="AH45" s="143" t="e">
        <f>IF('[1]Tournament Results Data'!#REF!='[1]Tournament Results Data'!#REF!," ",'[1]Tournament Results Data'!#REF!)</f>
        <v>#REF!</v>
      </c>
      <c r="AI45" s="143" t="e">
        <f>IF('[1]Tournament Results Data'!#REF!='[1]Tournament Results Data'!#REF!," ",'[1]Tournament Results Data'!#REF!)</f>
        <v>#REF!</v>
      </c>
      <c r="AJ45" s="16" t="str">
        <f>IF(AG45=AK45, " ","-")</f>
        <v xml:space="preserve"> </v>
      </c>
      <c r="AK45" s="144" t="str">
        <f>IF('Tournament Results Data'!AJ44='Tournament Results Data'!AF44," ",'Tournament Results Data'!AJ44)</f>
        <v xml:space="preserve"> </v>
      </c>
      <c r="AL45" s="144" t="e">
        <f>IF('[1]Tournament Results Data'!#REF!='[1]Tournament Results Data'!#REF!," ",'[1]Tournament Results Data'!#REF!)</f>
        <v>#REF!</v>
      </c>
      <c r="AM45" s="153" t="e">
        <f>IF('[1]Tournament Results Data'!#REF!='[1]Tournament Results Data'!#REF!," ",'[1]Tournament Results Data'!#REF!)</f>
        <v>#REF!</v>
      </c>
      <c r="AN45" s="142" t="str">
        <f>IF('Tournament Results Data'!AM44='Tournament Results Data'!AQ44," ",'Tournament Results Data'!AM44)</f>
        <v xml:space="preserve"> </v>
      </c>
      <c r="AO45" s="143" t="e">
        <f>IF('[1]Tournament Results Data'!#REF!='[1]Tournament Results Data'!#REF!," ",'[1]Tournament Results Data'!#REF!)</f>
        <v>#REF!</v>
      </c>
      <c r="AP45" s="143" t="e">
        <f>IF('[1]Tournament Results Data'!#REF!='[1]Tournament Results Data'!#REF!," ",'[1]Tournament Results Data'!#REF!)</f>
        <v>#REF!</v>
      </c>
      <c r="AQ45" s="16" t="str">
        <f>IF(AN45=AR45, " ","-")</f>
        <v xml:space="preserve"> </v>
      </c>
      <c r="AR45" s="144" t="str">
        <f>IF('Tournament Results Data'!AQ44='Tournament Results Data'!AM44," ",'Tournament Results Data'!AQ44)</f>
        <v xml:space="preserve"> </v>
      </c>
      <c r="AS45" s="144" t="e">
        <f>IF('[1]Tournament Results Data'!#REF!='[1]Tournament Results Data'!#REF!," ",'[1]Tournament Results Data'!#REF!)</f>
        <v>#REF!</v>
      </c>
      <c r="AT45" s="145" t="e">
        <f>IF('[1]Tournament Results Data'!#REF!='[1]Tournament Results Data'!#REF!," ",'[1]Tournament Results Data'!#REF!)</f>
        <v>#REF!</v>
      </c>
    </row>
    <row r="46" spans="2:46" x14ac:dyDescent="0.2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row>
    <row r="47" spans="2:46" ht="13.8" thickBot="1" x14ac:dyDescent="0.3">
      <c r="B47" s="2"/>
      <c r="C47" s="2"/>
      <c r="D47" s="2"/>
      <c r="E47" s="20"/>
      <c r="F47" s="20"/>
      <c r="G47" s="20"/>
      <c r="H47" s="2"/>
      <c r="I47" s="21"/>
      <c r="J47" s="21"/>
      <c r="K47" s="21"/>
      <c r="L47" s="20"/>
      <c r="M47" s="20"/>
      <c r="N47" s="20"/>
      <c r="O47" s="2"/>
      <c r="P47" s="21"/>
      <c r="Q47" s="21"/>
      <c r="R47" s="21"/>
      <c r="S47" s="20"/>
      <c r="T47" s="20"/>
      <c r="U47" s="20"/>
      <c r="V47" s="2"/>
      <c r="W47" s="21"/>
      <c r="X47" s="21"/>
      <c r="Y47" s="21"/>
      <c r="Z47" s="20"/>
      <c r="AA47" s="20"/>
      <c r="AB47" s="20"/>
      <c r="AC47" s="2"/>
      <c r="AD47" s="21"/>
      <c r="AE47" s="21"/>
      <c r="AF47" s="21"/>
      <c r="AG47" s="20"/>
      <c r="AH47" s="20"/>
      <c r="AI47" s="20"/>
      <c r="AJ47" s="2"/>
      <c r="AK47" s="21"/>
      <c r="AL47" s="21"/>
      <c r="AM47" s="21"/>
      <c r="AN47" s="20"/>
      <c r="AO47" s="20"/>
      <c r="AP47" s="20"/>
      <c r="AQ47" s="2"/>
      <c r="AR47" s="21"/>
      <c r="AS47" s="21"/>
      <c r="AT47" s="21"/>
    </row>
    <row r="48" spans="2:46" x14ac:dyDescent="0.25">
      <c r="B48" s="7"/>
      <c r="C48" s="105" t="str">
        <f>'Tournament Results Data'!$B$47</f>
        <v>Pool A</v>
      </c>
      <c r="D48" s="105"/>
      <c r="E48" s="105"/>
      <c r="F48" s="105"/>
      <c r="G48" s="105"/>
      <c r="H48" s="105"/>
      <c r="I48" s="105"/>
      <c r="J48" s="105"/>
      <c r="K48" s="105"/>
      <c r="L48" s="105"/>
      <c r="M48" s="105"/>
      <c r="N48" s="105"/>
      <c r="O48" s="105"/>
      <c r="P48" s="105"/>
      <c r="Q48" s="105"/>
      <c r="R48" s="106"/>
      <c r="S48" s="104" t="s">
        <v>82</v>
      </c>
      <c r="T48" s="105"/>
      <c r="U48" s="105"/>
      <c r="V48" s="105"/>
      <c r="W48" s="105"/>
      <c r="X48" s="105"/>
      <c r="Y48" s="105"/>
      <c r="Z48" s="105"/>
      <c r="AA48" s="105"/>
      <c r="AB48" s="106"/>
      <c r="AC48" s="104" t="str">
        <f>'Tournament Results Data'!AB31</f>
        <v>Sets</v>
      </c>
      <c r="AD48" s="105"/>
      <c r="AE48" s="105"/>
      <c r="AF48" s="105"/>
      <c r="AG48" s="105"/>
      <c r="AH48" s="105"/>
      <c r="AI48" s="105"/>
      <c r="AJ48" s="105"/>
      <c r="AK48" s="105"/>
      <c r="AL48" s="106"/>
      <c r="AM48" s="119"/>
      <c r="AN48" s="120"/>
      <c r="AO48" s="120"/>
      <c r="AP48" s="129"/>
      <c r="AQ48" s="119" t="str">
        <f>'Tournament Results Data'!AP31</f>
        <v>Finish Place</v>
      </c>
      <c r="AR48" s="120"/>
      <c r="AS48" s="120"/>
      <c r="AT48" s="121"/>
    </row>
    <row r="49" spans="1:46" x14ac:dyDescent="0.25">
      <c r="A49" s="11"/>
      <c r="B49" s="8"/>
      <c r="C49" s="100"/>
      <c r="D49" s="100"/>
      <c r="E49" s="100"/>
      <c r="F49" s="100"/>
      <c r="G49" s="100"/>
      <c r="H49" s="100"/>
      <c r="I49" s="100"/>
      <c r="J49" s="100"/>
      <c r="K49" s="100"/>
      <c r="L49" s="100"/>
      <c r="M49" s="100"/>
      <c r="N49" s="100"/>
      <c r="O49" s="100"/>
      <c r="P49" s="100"/>
      <c r="Q49" s="100"/>
      <c r="R49" s="148"/>
      <c r="S49" s="107"/>
      <c r="T49" s="108"/>
      <c r="U49" s="108"/>
      <c r="V49" s="108"/>
      <c r="W49" s="108"/>
      <c r="X49" s="108"/>
      <c r="Y49" s="108"/>
      <c r="Z49" s="108"/>
      <c r="AA49" s="108"/>
      <c r="AB49" s="109"/>
      <c r="AC49" s="107"/>
      <c r="AD49" s="108"/>
      <c r="AE49" s="108"/>
      <c r="AF49" s="108"/>
      <c r="AG49" s="108"/>
      <c r="AH49" s="108"/>
      <c r="AI49" s="108"/>
      <c r="AJ49" s="108"/>
      <c r="AK49" s="108"/>
      <c r="AL49" s="109"/>
      <c r="AM49" s="122"/>
      <c r="AN49" s="123"/>
      <c r="AO49" s="123"/>
      <c r="AP49" s="130"/>
      <c r="AQ49" s="122"/>
      <c r="AR49" s="123"/>
      <c r="AS49" s="123"/>
      <c r="AT49" s="124"/>
    </row>
    <row r="50" spans="1:46" x14ac:dyDescent="0.25">
      <c r="A50" s="31"/>
      <c r="B50" s="53"/>
      <c r="C50" s="108" t="str">
        <f>'Tournament Results Data'!B33</f>
        <v>Teams</v>
      </c>
      <c r="D50" s="108"/>
      <c r="E50" s="108"/>
      <c r="F50" s="108"/>
      <c r="G50" s="108"/>
      <c r="H50" s="108"/>
      <c r="I50" s="108"/>
      <c r="J50" s="108"/>
      <c r="K50" s="108"/>
      <c r="L50" s="108"/>
      <c r="M50" s="108"/>
      <c r="N50" s="108"/>
      <c r="O50" s="108"/>
      <c r="P50" s="108"/>
      <c r="Q50" s="108"/>
      <c r="R50" s="109"/>
      <c r="S50" s="81" t="str">
        <f>'Tournament Results Data'!R33</f>
        <v>Won</v>
      </c>
      <c r="T50" s="82"/>
      <c r="U50" s="83"/>
      <c r="V50" s="81" t="str">
        <f>'Tournament Results Data'!U33</f>
        <v>Lost</v>
      </c>
      <c r="W50" s="82"/>
      <c r="X50" s="83"/>
      <c r="Y50" s="81" t="str">
        <f>'Tournament Results Data'!X33</f>
        <v>%</v>
      </c>
      <c r="Z50" s="82"/>
      <c r="AA50" s="82"/>
      <c r="AB50" s="83"/>
      <c r="AC50" s="81" t="str">
        <f>'Tournament Results Data'!AB33</f>
        <v>Won</v>
      </c>
      <c r="AD50" s="82"/>
      <c r="AE50" s="83"/>
      <c r="AF50" s="81" t="str">
        <f>'Tournament Results Data'!AE33</f>
        <v>Lost</v>
      </c>
      <c r="AG50" s="82"/>
      <c r="AH50" s="83"/>
      <c r="AI50" s="81" t="str">
        <f>'Tournament Results Data'!AH33</f>
        <v>%</v>
      </c>
      <c r="AJ50" s="82"/>
      <c r="AK50" s="82"/>
      <c r="AL50" s="83"/>
      <c r="AM50" s="122"/>
      <c r="AN50" s="123"/>
      <c r="AO50" s="123"/>
      <c r="AP50" s="130"/>
      <c r="AQ50" s="125"/>
      <c r="AR50" s="126"/>
      <c r="AS50" s="126"/>
      <c r="AT50" s="127"/>
    </row>
    <row r="51" spans="1:46" x14ac:dyDescent="0.25">
      <c r="A51" s="28"/>
      <c r="B51" s="9">
        <f>'Tournament Results Data'!A34</f>
        <v>0</v>
      </c>
      <c r="C51" s="71">
        <f>'Tournament Results Data'!B50</f>
        <v>0</v>
      </c>
      <c r="D51" s="71"/>
      <c r="E51" s="71"/>
      <c r="F51" s="71"/>
      <c r="G51" s="71"/>
      <c r="H51" s="71"/>
      <c r="I51" s="71">
        <f>'Tournament Results Data'!H50</f>
        <v>0</v>
      </c>
      <c r="J51" s="71"/>
      <c r="K51" s="71"/>
      <c r="L51" s="71"/>
      <c r="M51" s="71"/>
      <c r="N51" s="71"/>
      <c r="O51" s="71"/>
      <c r="P51" s="71"/>
      <c r="Q51" s="71"/>
      <c r="R51" s="141"/>
      <c r="S51" s="72">
        <f>'Tournament Results Data'!R50</f>
        <v>0</v>
      </c>
      <c r="T51" s="73"/>
      <c r="U51" s="74"/>
      <c r="V51" s="75">
        <f>'Tournament Results Data'!U50</f>
        <v>0</v>
      </c>
      <c r="W51" s="76"/>
      <c r="X51" s="77"/>
      <c r="Y51" s="78" t="e">
        <f>'Tournament Results Data'!X50</f>
        <v>#DIV/0!</v>
      </c>
      <c r="Z51" s="79"/>
      <c r="AA51" s="79"/>
      <c r="AB51" s="80"/>
      <c r="AC51" s="72">
        <f>'Tournament Results Data'!AB50</f>
        <v>0</v>
      </c>
      <c r="AD51" s="73"/>
      <c r="AE51" s="74"/>
      <c r="AF51" s="72">
        <f>'Tournament Results Data'!AE50</f>
        <v>0</v>
      </c>
      <c r="AG51" s="73"/>
      <c r="AH51" s="74"/>
      <c r="AI51" s="78" t="e">
        <f>'Tournament Results Data'!AH50</f>
        <v>#DIV/0!</v>
      </c>
      <c r="AJ51" s="79"/>
      <c r="AK51" s="79"/>
      <c r="AL51" s="80"/>
      <c r="AM51" s="122"/>
      <c r="AN51" s="123"/>
      <c r="AO51" s="123"/>
      <c r="AP51" s="130"/>
      <c r="AQ51" s="81">
        <f>'Tournament Results Data'!AP50</f>
        <v>0</v>
      </c>
      <c r="AR51" s="82"/>
      <c r="AS51" s="82"/>
      <c r="AT51" s="114"/>
    </row>
    <row r="52" spans="1:46" x14ac:dyDescent="0.25">
      <c r="A52" s="28"/>
      <c r="B52" s="9">
        <f>'Tournament Results Data'!A35</f>
        <v>0</v>
      </c>
      <c r="C52" s="71">
        <f>'Tournament Results Data'!B51</f>
        <v>0</v>
      </c>
      <c r="D52" s="71"/>
      <c r="E52" s="71"/>
      <c r="F52" s="71"/>
      <c r="G52" s="71"/>
      <c r="H52" s="71"/>
      <c r="I52" s="71">
        <f>'Tournament Results Data'!H51</f>
        <v>0</v>
      </c>
      <c r="J52" s="71"/>
      <c r="K52" s="71"/>
      <c r="L52" s="71"/>
      <c r="M52" s="71"/>
      <c r="N52" s="71"/>
      <c r="O52" s="71"/>
      <c r="P52" s="71"/>
      <c r="Q52" s="71"/>
      <c r="R52" s="141"/>
      <c r="S52" s="72">
        <f>'Tournament Results Data'!R51</f>
        <v>0</v>
      </c>
      <c r="T52" s="73"/>
      <c r="U52" s="74"/>
      <c r="V52" s="75">
        <f>'Tournament Results Data'!U51</f>
        <v>0</v>
      </c>
      <c r="W52" s="76"/>
      <c r="X52" s="77"/>
      <c r="Y52" s="78" t="e">
        <f>'Tournament Results Data'!X51</f>
        <v>#DIV/0!</v>
      </c>
      <c r="Z52" s="79"/>
      <c r="AA52" s="79"/>
      <c r="AB52" s="80"/>
      <c r="AC52" s="72">
        <f>'Tournament Results Data'!AB51</f>
        <v>0</v>
      </c>
      <c r="AD52" s="73"/>
      <c r="AE52" s="74"/>
      <c r="AF52" s="72">
        <f>'Tournament Results Data'!AE51</f>
        <v>0</v>
      </c>
      <c r="AG52" s="73"/>
      <c r="AH52" s="74"/>
      <c r="AI52" s="78" t="e">
        <f>'Tournament Results Data'!AH51</f>
        <v>#DIV/0!</v>
      </c>
      <c r="AJ52" s="79"/>
      <c r="AK52" s="79"/>
      <c r="AL52" s="80"/>
      <c r="AM52" s="122"/>
      <c r="AN52" s="123"/>
      <c r="AO52" s="123"/>
      <c r="AP52" s="130"/>
      <c r="AQ52" s="81">
        <f>'Tournament Results Data'!AP51</f>
        <v>0</v>
      </c>
      <c r="AR52" s="82"/>
      <c r="AS52" s="82"/>
      <c r="AT52" s="114"/>
    </row>
    <row r="53" spans="1:46" x14ac:dyDescent="0.25">
      <c r="A53" s="28"/>
      <c r="B53" s="9">
        <f>'Tournament Results Data'!A36</f>
        <v>0</v>
      </c>
      <c r="C53" s="71">
        <f>'Tournament Results Data'!B52</f>
        <v>0</v>
      </c>
      <c r="D53" s="71"/>
      <c r="E53" s="71"/>
      <c r="F53" s="71"/>
      <c r="G53" s="71"/>
      <c r="H53" s="71"/>
      <c r="I53" s="71">
        <f>'Tournament Results Data'!H52</f>
        <v>0</v>
      </c>
      <c r="J53" s="71"/>
      <c r="K53" s="71"/>
      <c r="L53" s="71"/>
      <c r="M53" s="71"/>
      <c r="N53" s="71"/>
      <c r="O53" s="71"/>
      <c r="P53" s="71"/>
      <c r="Q53" s="71"/>
      <c r="R53" s="141"/>
      <c r="S53" s="72">
        <f>'Tournament Results Data'!R52</f>
        <v>0</v>
      </c>
      <c r="T53" s="73"/>
      <c r="U53" s="74"/>
      <c r="V53" s="75">
        <f>'Tournament Results Data'!U52</f>
        <v>0</v>
      </c>
      <c r="W53" s="76"/>
      <c r="X53" s="77"/>
      <c r="Y53" s="78" t="e">
        <f>'Tournament Results Data'!X52</f>
        <v>#DIV/0!</v>
      </c>
      <c r="Z53" s="79"/>
      <c r="AA53" s="79"/>
      <c r="AB53" s="80"/>
      <c r="AC53" s="72">
        <f>'Tournament Results Data'!AB52</f>
        <v>0</v>
      </c>
      <c r="AD53" s="73"/>
      <c r="AE53" s="74"/>
      <c r="AF53" s="72">
        <f>'Tournament Results Data'!AE52</f>
        <v>0</v>
      </c>
      <c r="AG53" s="73"/>
      <c r="AH53" s="74"/>
      <c r="AI53" s="78" t="e">
        <f>'Tournament Results Data'!AH52</f>
        <v>#DIV/0!</v>
      </c>
      <c r="AJ53" s="79"/>
      <c r="AK53" s="79"/>
      <c r="AL53" s="80"/>
      <c r="AM53" s="125"/>
      <c r="AN53" s="126"/>
      <c r="AO53" s="126"/>
      <c r="AP53" s="131"/>
      <c r="AQ53" s="81">
        <f>'Tournament Results Data'!AP52</f>
        <v>0</v>
      </c>
      <c r="AR53" s="82"/>
      <c r="AS53" s="82"/>
      <c r="AT53" s="114"/>
    </row>
    <row r="54" spans="1:46" x14ac:dyDescent="0.25">
      <c r="B54" s="8"/>
      <c r="C54" s="107"/>
      <c r="D54" s="109"/>
      <c r="E54" s="107"/>
      <c r="F54" s="108"/>
      <c r="G54" s="108"/>
      <c r="H54" s="108"/>
      <c r="I54" s="108"/>
      <c r="J54" s="108"/>
      <c r="K54" s="109"/>
      <c r="L54" s="107"/>
      <c r="M54" s="108"/>
      <c r="N54" s="108"/>
      <c r="O54" s="108"/>
      <c r="P54" s="108"/>
      <c r="Q54" s="108"/>
      <c r="R54" s="109"/>
      <c r="S54" s="107"/>
      <c r="T54" s="108"/>
      <c r="U54" s="108"/>
      <c r="V54" s="108"/>
      <c r="W54" s="108"/>
      <c r="X54" s="108"/>
      <c r="Y54" s="109"/>
      <c r="Z54" s="107"/>
      <c r="AA54" s="108"/>
      <c r="AB54" s="108"/>
      <c r="AC54" s="108"/>
      <c r="AD54" s="108"/>
      <c r="AE54" s="108"/>
      <c r="AF54" s="109"/>
      <c r="AG54" s="107"/>
      <c r="AH54" s="108"/>
      <c r="AI54" s="108"/>
      <c r="AJ54" s="108"/>
      <c r="AK54" s="108"/>
      <c r="AL54" s="108"/>
      <c r="AM54" s="109"/>
      <c r="AN54" s="107"/>
      <c r="AO54" s="108"/>
      <c r="AP54" s="108"/>
      <c r="AQ54" s="108"/>
      <c r="AR54" s="108"/>
      <c r="AS54" s="108"/>
      <c r="AT54" s="147"/>
    </row>
    <row r="55" spans="1:46" x14ac:dyDescent="0.25">
      <c r="B55" s="8"/>
      <c r="C55" s="81" t="str">
        <f>'Tournament Results Data'!B39</f>
        <v>Time</v>
      </c>
      <c r="D55" s="83"/>
      <c r="E55" s="81" t="str">
        <f>'Tournament Results Data'!D54</f>
        <v>8:30 AM</v>
      </c>
      <c r="F55" s="82"/>
      <c r="G55" s="82"/>
      <c r="H55" s="82"/>
      <c r="I55" s="82"/>
      <c r="J55" s="82"/>
      <c r="K55" s="83"/>
      <c r="L55" s="81" t="str">
        <f>'Tournament Results Data'!K54</f>
        <v>9:30 AM</v>
      </c>
      <c r="M55" s="82"/>
      <c r="N55" s="82"/>
      <c r="O55" s="82"/>
      <c r="P55" s="82"/>
      <c r="Q55" s="82"/>
      <c r="R55" s="83"/>
      <c r="S55" s="81" t="str">
        <f>'Tournament Results Data'!R54</f>
        <v>ASAP</v>
      </c>
      <c r="T55" s="82"/>
      <c r="U55" s="82"/>
      <c r="V55" s="82"/>
      <c r="W55" s="82"/>
      <c r="X55" s="82"/>
      <c r="Y55" s="83"/>
      <c r="Z55" s="81" t="str">
        <f>'Tournament Results Data'!Y54</f>
        <v>ASAP</v>
      </c>
      <c r="AA55" s="82"/>
      <c r="AB55" s="82"/>
      <c r="AC55" s="82"/>
      <c r="AD55" s="82"/>
      <c r="AE55" s="82"/>
      <c r="AF55" s="83"/>
      <c r="AG55" s="81" t="str">
        <f>'Tournament Results Data'!AF54</f>
        <v>ASAP</v>
      </c>
      <c r="AH55" s="82"/>
      <c r="AI55" s="82"/>
      <c r="AJ55" s="82"/>
      <c r="AK55" s="82"/>
      <c r="AL55" s="82"/>
      <c r="AM55" s="83"/>
      <c r="AN55" s="81" t="str">
        <f>'Tournament Results Data'!AM54</f>
        <v>ASAP</v>
      </c>
      <c r="AO55" s="82"/>
      <c r="AP55" s="82"/>
      <c r="AQ55" s="82"/>
      <c r="AR55" s="82"/>
      <c r="AS55" s="82"/>
      <c r="AT55" s="114"/>
    </row>
    <row r="56" spans="1:46" x14ac:dyDescent="0.25">
      <c r="B56" s="8"/>
      <c r="C56" s="81" t="str">
        <f>'Tournament Results Data'!B40</f>
        <v>Match #</v>
      </c>
      <c r="D56" s="83"/>
      <c r="E56" s="81" t="str">
        <f>'Tournament Results Data'!D40</f>
        <v>1</v>
      </c>
      <c r="F56" s="82"/>
      <c r="G56" s="82"/>
      <c r="H56" s="82"/>
      <c r="I56" s="82"/>
      <c r="J56" s="82"/>
      <c r="K56" s="83"/>
      <c r="L56" s="81" t="str">
        <f>'Tournament Results Data'!K40</f>
        <v>2</v>
      </c>
      <c r="M56" s="82"/>
      <c r="N56" s="82"/>
      <c r="O56" s="82"/>
      <c r="P56" s="82"/>
      <c r="Q56" s="82"/>
      <c r="R56" s="83"/>
      <c r="S56" s="81" t="str">
        <f>'Tournament Results Data'!R40</f>
        <v>3</v>
      </c>
      <c r="T56" s="82"/>
      <c r="U56" s="82"/>
      <c r="V56" s="82"/>
      <c r="W56" s="82"/>
      <c r="X56" s="82"/>
      <c r="Y56" s="83"/>
      <c r="Z56" s="81" t="str">
        <f>'Tournament Results Data'!Y40</f>
        <v>4</v>
      </c>
      <c r="AA56" s="82"/>
      <c r="AB56" s="82"/>
      <c r="AC56" s="82"/>
      <c r="AD56" s="82"/>
      <c r="AE56" s="82"/>
      <c r="AF56" s="83"/>
      <c r="AG56" s="81" t="str">
        <f>'Tournament Results Data'!AF40</f>
        <v>5</v>
      </c>
      <c r="AH56" s="82"/>
      <c r="AI56" s="82"/>
      <c r="AJ56" s="82"/>
      <c r="AK56" s="82"/>
      <c r="AL56" s="82"/>
      <c r="AM56" s="83"/>
      <c r="AN56" s="81" t="str">
        <f>'Tournament Results Data'!AM40</f>
        <v>6</v>
      </c>
      <c r="AO56" s="82"/>
      <c r="AP56" s="82"/>
      <c r="AQ56" s="82"/>
      <c r="AR56" s="82"/>
      <c r="AS56" s="82"/>
      <c r="AT56" s="114"/>
    </row>
    <row r="57" spans="1:46" x14ac:dyDescent="0.25">
      <c r="B57" s="8"/>
      <c r="C57" s="81" t="str">
        <f>'Tournament Results Data'!B41</f>
        <v>Match(Work)</v>
      </c>
      <c r="D57" s="83"/>
      <c r="E57" s="81" t="str">
        <f>'Tournament Results Data'!D41</f>
        <v>1 vs 3 (2)</v>
      </c>
      <c r="F57" s="82"/>
      <c r="G57" s="82"/>
      <c r="H57" s="82"/>
      <c r="I57" s="82"/>
      <c r="J57" s="82"/>
      <c r="K57" s="83"/>
      <c r="L57" s="81" t="str">
        <f>'Tournament Results Data'!K41</f>
        <v>2 vs 4 (1)</v>
      </c>
      <c r="M57" s="82"/>
      <c r="N57" s="82"/>
      <c r="O57" s="82"/>
      <c r="P57" s="82"/>
      <c r="Q57" s="82"/>
      <c r="R57" s="83"/>
      <c r="S57" s="81" t="str">
        <f>'Tournament Results Data'!R41</f>
        <v>1 vs 4 (3)</v>
      </c>
      <c r="T57" s="82"/>
      <c r="U57" s="82"/>
      <c r="V57" s="82"/>
      <c r="W57" s="82"/>
      <c r="X57" s="82"/>
      <c r="Y57" s="83"/>
      <c r="Z57" s="81" t="str">
        <f>'Tournament Results Data'!Y41</f>
        <v>2 vs 3 (1)</v>
      </c>
      <c r="AA57" s="82"/>
      <c r="AB57" s="82"/>
      <c r="AC57" s="82"/>
      <c r="AD57" s="82"/>
      <c r="AE57" s="82"/>
      <c r="AF57" s="83"/>
      <c r="AG57" s="81" t="str">
        <f>'Tournament Results Data'!AF41</f>
        <v>3 vs 4 (2)</v>
      </c>
      <c r="AH57" s="82"/>
      <c r="AI57" s="82"/>
      <c r="AJ57" s="82"/>
      <c r="AK57" s="82"/>
      <c r="AL57" s="82"/>
      <c r="AM57" s="83"/>
      <c r="AN57" s="81" t="str">
        <f>'Tournament Results Data'!AM41</f>
        <v>1 vs 2 (4)</v>
      </c>
      <c r="AO57" s="82"/>
      <c r="AP57" s="82"/>
      <c r="AQ57" s="82"/>
      <c r="AR57" s="82"/>
      <c r="AS57" s="82"/>
      <c r="AT57" s="114"/>
    </row>
    <row r="58" spans="1:46" x14ac:dyDescent="0.25">
      <c r="B58" s="8"/>
      <c r="C58" s="81" t="str">
        <f>'Tournament Results Data'!B42</f>
        <v>Score Set 1</v>
      </c>
      <c r="D58" s="83"/>
      <c r="E58" s="137">
        <f>'Tournament Results Data'!D57</f>
        <v>0</v>
      </c>
      <c r="F58" s="138"/>
      <c r="G58" s="138"/>
      <c r="H58" s="5" t="str">
        <f>'Tournament Results Data'!G42</f>
        <v>-</v>
      </c>
      <c r="I58" s="139">
        <f>'Tournament Results Data'!H57</f>
        <v>0</v>
      </c>
      <c r="J58" s="139"/>
      <c r="K58" s="140"/>
      <c r="L58" s="137">
        <f>'Tournament Results Data'!K57</f>
        <v>0</v>
      </c>
      <c r="M58" s="138"/>
      <c r="N58" s="138"/>
      <c r="O58" s="5" t="str">
        <f>'Tournament Results Data'!N42</f>
        <v>-</v>
      </c>
      <c r="P58" s="139">
        <f>'Tournament Results Data'!O57</f>
        <v>0</v>
      </c>
      <c r="Q58" s="139"/>
      <c r="R58" s="140"/>
      <c r="S58" s="137">
        <f>'Tournament Results Data'!R57</f>
        <v>0</v>
      </c>
      <c r="T58" s="138"/>
      <c r="U58" s="138"/>
      <c r="V58" s="5" t="str">
        <f>'Tournament Results Data'!U42</f>
        <v>-</v>
      </c>
      <c r="W58" s="139">
        <f>'Tournament Results Data'!V57</f>
        <v>0</v>
      </c>
      <c r="X58" s="139"/>
      <c r="Y58" s="140"/>
      <c r="Z58" s="137">
        <f>'Tournament Results Data'!Y57</f>
        <v>0</v>
      </c>
      <c r="AA58" s="138"/>
      <c r="AB58" s="138"/>
      <c r="AC58" s="5" t="str">
        <f>'Tournament Results Data'!AB42</f>
        <v>-</v>
      </c>
      <c r="AD58" s="139">
        <f>'Tournament Results Data'!AC57</f>
        <v>0</v>
      </c>
      <c r="AE58" s="139"/>
      <c r="AF58" s="140"/>
      <c r="AG58" s="137">
        <f>'Tournament Results Data'!AF57</f>
        <v>0</v>
      </c>
      <c r="AH58" s="138"/>
      <c r="AI58" s="138"/>
      <c r="AJ58" s="5" t="str">
        <f>'Tournament Results Data'!AI42</f>
        <v>-</v>
      </c>
      <c r="AK58" s="139">
        <f>'Tournament Results Data'!AJ57</f>
        <v>0</v>
      </c>
      <c r="AL58" s="139"/>
      <c r="AM58" s="140"/>
      <c r="AN58" s="137">
        <f>'Tournament Results Data'!AM57</f>
        <v>0</v>
      </c>
      <c r="AO58" s="138"/>
      <c r="AP58" s="138"/>
      <c r="AQ58" s="5" t="str">
        <f>'Tournament Results Data'!AP42</f>
        <v>-</v>
      </c>
      <c r="AR58" s="139">
        <f>'Tournament Results Data'!AQ57</f>
        <v>0</v>
      </c>
      <c r="AS58" s="139"/>
      <c r="AT58" s="146"/>
    </row>
    <row r="59" spans="1:46" x14ac:dyDescent="0.25">
      <c r="B59" s="8"/>
      <c r="C59" s="81" t="str">
        <f>'Tournament Results Data'!B43</f>
        <v>Score Set 2</v>
      </c>
      <c r="D59" s="83"/>
      <c r="E59" s="137">
        <f>'Tournament Results Data'!D58</f>
        <v>0</v>
      </c>
      <c r="F59" s="138"/>
      <c r="G59" s="138"/>
      <c r="H59" s="5" t="str">
        <f>'Tournament Results Data'!G43</f>
        <v>-</v>
      </c>
      <c r="I59" s="139">
        <f>'Tournament Results Data'!H58</f>
        <v>0</v>
      </c>
      <c r="J59" s="139"/>
      <c r="K59" s="140"/>
      <c r="L59" s="137">
        <f>'Tournament Results Data'!K58</f>
        <v>0</v>
      </c>
      <c r="M59" s="138"/>
      <c r="N59" s="138"/>
      <c r="O59" s="5" t="str">
        <f>'Tournament Results Data'!N43</f>
        <v>-</v>
      </c>
      <c r="P59" s="139">
        <f>'Tournament Results Data'!O58</f>
        <v>0</v>
      </c>
      <c r="Q59" s="139"/>
      <c r="R59" s="140"/>
      <c r="S59" s="137">
        <f>'Tournament Results Data'!R58</f>
        <v>0</v>
      </c>
      <c r="T59" s="138"/>
      <c r="U59" s="138"/>
      <c r="V59" s="5" t="str">
        <f>'Tournament Results Data'!U43</f>
        <v>-</v>
      </c>
      <c r="W59" s="139">
        <f>'Tournament Results Data'!V58</f>
        <v>0</v>
      </c>
      <c r="X59" s="139"/>
      <c r="Y59" s="140"/>
      <c r="Z59" s="137">
        <f>'Tournament Results Data'!Y58</f>
        <v>0</v>
      </c>
      <c r="AA59" s="138"/>
      <c r="AB59" s="138"/>
      <c r="AC59" s="5" t="str">
        <f>'Tournament Results Data'!AB43</f>
        <v>-</v>
      </c>
      <c r="AD59" s="139">
        <f>'Tournament Results Data'!AC58</f>
        <v>0</v>
      </c>
      <c r="AE59" s="139"/>
      <c r="AF59" s="140"/>
      <c r="AG59" s="137">
        <f>'Tournament Results Data'!AF58</f>
        <v>0</v>
      </c>
      <c r="AH59" s="138"/>
      <c r="AI59" s="138"/>
      <c r="AJ59" s="5" t="str">
        <f>'Tournament Results Data'!AI43</f>
        <v>-</v>
      </c>
      <c r="AK59" s="139">
        <f>'Tournament Results Data'!AJ58</f>
        <v>0</v>
      </c>
      <c r="AL59" s="139"/>
      <c r="AM59" s="140"/>
      <c r="AN59" s="137">
        <f>'Tournament Results Data'!AM58</f>
        <v>0</v>
      </c>
      <c r="AO59" s="138"/>
      <c r="AP59" s="138"/>
      <c r="AQ59" s="5" t="str">
        <f>'Tournament Results Data'!AP43</f>
        <v>-</v>
      </c>
      <c r="AR59" s="139">
        <f>'Tournament Results Data'!AQ58</f>
        <v>0</v>
      </c>
      <c r="AS59" s="139"/>
      <c r="AT59" s="146"/>
    </row>
    <row r="60" spans="1:46" ht="13.8" thickBot="1" x14ac:dyDescent="0.3">
      <c r="B60" s="10"/>
      <c r="C60" s="110" t="str">
        <f>'Tournament Results Data'!B44</f>
        <v>Score Set 3</v>
      </c>
      <c r="D60" s="111"/>
      <c r="E60" s="142" t="str">
        <f>IF('Tournament Results Data'!D59='Tournament Results Data'!H59," ",'Tournament Results Data'!D59)</f>
        <v xml:space="preserve"> </v>
      </c>
      <c r="F60" s="143" t="e">
        <f>IF('[1]Tournament Results Data'!#REF!='[1]Tournament Results Data'!#REF!," ",'[1]Tournament Results Data'!#REF!)</f>
        <v>#REF!</v>
      </c>
      <c r="G60" s="143" t="e">
        <f>IF('[1]Tournament Results Data'!#REF!='[1]Tournament Results Data'!#REF!," ",'[1]Tournament Results Data'!#REF!)</f>
        <v>#REF!</v>
      </c>
      <c r="H60" s="16" t="str">
        <f>IF(E60=I60, " ","-")</f>
        <v xml:space="preserve"> </v>
      </c>
      <c r="I60" s="144" t="str">
        <f>IF('Tournament Results Data'!H59='Tournament Results Data'!D59," ",'Tournament Results Data'!H59)</f>
        <v xml:space="preserve"> </v>
      </c>
      <c r="J60" s="144" t="e">
        <f>IF('[1]Tournament Results Data'!#REF!='[1]Tournament Results Data'!#REF!," ",'[1]Tournament Results Data'!#REF!)</f>
        <v>#REF!</v>
      </c>
      <c r="K60" s="153" t="e">
        <f>IF('[1]Tournament Results Data'!#REF!='[1]Tournament Results Data'!#REF!," ",'[1]Tournament Results Data'!#REF!)</f>
        <v>#REF!</v>
      </c>
      <c r="L60" s="142" t="str">
        <f>IF('Tournament Results Data'!K59='Tournament Results Data'!O59," ",'Tournament Results Data'!K59)</f>
        <v xml:space="preserve"> </v>
      </c>
      <c r="M60" s="143" t="e">
        <f>IF('[1]Tournament Results Data'!#REF!='[1]Tournament Results Data'!#REF!," ",'[1]Tournament Results Data'!#REF!)</f>
        <v>#REF!</v>
      </c>
      <c r="N60" s="143" t="e">
        <f>IF('[1]Tournament Results Data'!#REF!='[1]Tournament Results Data'!#REF!," ",'[1]Tournament Results Data'!#REF!)</f>
        <v>#REF!</v>
      </c>
      <c r="O60" s="16" t="str">
        <f>IF(L60=P60, " ","-")</f>
        <v xml:space="preserve"> </v>
      </c>
      <c r="P60" s="144" t="str">
        <f>IF('Tournament Results Data'!O59='Tournament Results Data'!K59," ",'Tournament Results Data'!O59)</f>
        <v xml:space="preserve"> </v>
      </c>
      <c r="Q60" s="144" t="e">
        <f>IF('[1]Tournament Results Data'!#REF!='[1]Tournament Results Data'!#REF!," ",'[1]Tournament Results Data'!#REF!)</f>
        <v>#REF!</v>
      </c>
      <c r="R60" s="153" t="e">
        <f>IF('[1]Tournament Results Data'!#REF!='[1]Tournament Results Data'!#REF!," ",'[1]Tournament Results Data'!#REF!)</f>
        <v>#REF!</v>
      </c>
      <c r="S60" s="142" t="str">
        <f>IF('Tournament Results Data'!R59='Tournament Results Data'!V59," ",'Tournament Results Data'!R59)</f>
        <v xml:space="preserve"> </v>
      </c>
      <c r="T60" s="143" t="e">
        <f>IF('[1]Tournament Results Data'!#REF!='[1]Tournament Results Data'!#REF!," ",'[1]Tournament Results Data'!#REF!)</f>
        <v>#REF!</v>
      </c>
      <c r="U60" s="143" t="e">
        <f>IF('[1]Tournament Results Data'!#REF!='[1]Tournament Results Data'!#REF!," ",'[1]Tournament Results Data'!#REF!)</f>
        <v>#REF!</v>
      </c>
      <c r="V60" s="16" t="str">
        <f>IF(S60=W60, " ","-")</f>
        <v xml:space="preserve"> </v>
      </c>
      <c r="W60" s="144" t="str">
        <f>IF('Tournament Results Data'!V59='Tournament Results Data'!R59," ",'Tournament Results Data'!V59)</f>
        <v xml:space="preserve"> </v>
      </c>
      <c r="X60" s="144" t="e">
        <f>IF('[1]Tournament Results Data'!#REF!='[1]Tournament Results Data'!#REF!," ",'[1]Tournament Results Data'!#REF!)</f>
        <v>#REF!</v>
      </c>
      <c r="Y60" s="153" t="e">
        <f>IF('[1]Tournament Results Data'!#REF!='[1]Tournament Results Data'!#REF!," ",'[1]Tournament Results Data'!#REF!)</f>
        <v>#REF!</v>
      </c>
      <c r="Z60" s="142" t="str">
        <f>IF('Tournament Results Data'!Y59='Tournament Results Data'!AC59," ",'Tournament Results Data'!Y59)</f>
        <v xml:space="preserve"> </v>
      </c>
      <c r="AA60" s="143" t="e">
        <f>IF('[1]Tournament Results Data'!#REF!='[1]Tournament Results Data'!#REF!," ",'[1]Tournament Results Data'!#REF!)</f>
        <v>#REF!</v>
      </c>
      <c r="AB60" s="143" t="e">
        <f>IF('[1]Tournament Results Data'!#REF!='[1]Tournament Results Data'!#REF!," ",'[1]Tournament Results Data'!#REF!)</f>
        <v>#REF!</v>
      </c>
      <c r="AC60" s="16" t="str">
        <f>IF(Z60=AD60, " ","-")</f>
        <v xml:space="preserve"> </v>
      </c>
      <c r="AD60" s="144" t="str">
        <f>IF('Tournament Results Data'!AC59='Tournament Results Data'!Y59," ",'Tournament Results Data'!AC59)</f>
        <v xml:space="preserve"> </v>
      </c>
      <c r="AE60" s="144" t="e">
        <f>IF('[1]Tournament Results Data'!#REF!='[1]Tournament Results Data'!#REF!," ",'[1]Tournament Results Data'!#REF!)</f>
        <v>#REF!</v>
      </c>
      <c r="AF60" s="153" t="e">
        <f>IF('[1]Tournament Results Data'!#REF!='[1]Tournament Results Data'!#REF!," ",'[1]Tournament Results Data'!#REF!)</f>
        <v>#REF!</v>
      </c>
      <c r="AG60" s="142" t="str">
        <f>IF('Tournament Results Data'!AF59='Tournament Results Data'!AJ59," ",'Tournament Results Data'!AF59)</f>
        <v xml:space="preserve"> </v>
      </c>
      <c r="AH60" s="143" t="e">
        <f>IF('[1]Tournament Results Data'!#REF!='[1]Tournament Results Data'!#REF!," ",'[1]Tournament Results Data'!#REF!)</f>
        <v>#REF!</v>
      </c>
      <c r="AI60" s="143" t="e">
        <f>IF('[1]Tournament Results Data'!#REF!='[1]Tournament Results Data'!#REF!," ",'[1]Tournament Results Data'!#REF!)</f>
        <v>#REF!</v>
      </c>
      <c r="AJ60" s="16" t="str">
        <f>IF(AG60=AK60, " ","-")</f>
        <v xml:space="preserve"> </v>
      </c>
      <c r="AK60" s="144" t="str">
        <f>IF('Tournament Results Data'!AJ59='Tournament Results Data'!AF59," ",'Tournament Results Data'!AJ59)</f>
        <v xml:space="preserve"> </v>
      </c>
      <c r="AL60" s="144" t="e">
        <f>IF('[1]Tournament Results Data'!#REF!='[1]Tournament Results Data'!#REF!," ",'[1]Tournament Results Data'!#REF!)</f>
        <v>#REF!</v>
      </c>
      <c r="AM60" s="153" t="e">
        <f>IF('[1]Tournament Results Data'!#REF!='[1]Tournament Results Data'!#REF!," ",'[1]Tournament Results Data'!#REF!)</f>
        <v>#REF!</v>
      </c>
      <c r="AN60" s="142" t="str">
        <f>IF('Tournament Results Data'!AM59='Tournament Results Data'!AQ59," ",'Tournament Results Data'!AM59)</f>
        <v xml:space="preserve"> </v>
      </c>
      <c r="AO60" s="143" t="e">
        <f>IF('[1]Tournament Results Data'!#REF!='[1]Tournament Results Data'!#REF!," ",'[1]Tournament Results Data'!#REF!)</f>
        <v>#REF!</v>
      </c>
      <c r="AP60" s="143" t="e">
        <f>IF('[1]Tournament Results Data'!#REF!='[1]Tournament Results Data'!#REF!," ",'[1]Tournament Results Data'!#REF!)</f>
        <v>#REF!</v>
      </c>
      <c r="AQ60" s="16" t="str">
        <f>IF(AN60=AR60, " ","-")</f>
        <v xml:space="preserve"> </v>
      </c>
      <c r="AR60" s="144" t="str">
        <f>IF('Tournament Results Data'!AQ59='Tournament Results Data'!AM59," ",'Tournament Results Data'!AQ59)</f>
        <v xml:space="preserve"> </v>
      </c>
      <c r="AS60" s="144" t="e">
        <f>IF('[1]Tournament Results Data'!#REF!='[1]Tournament Results Data'!#REF!," ",'[1]Tournament Results Data'!#REF!)</f>
        <v>#REF!</v>
      </c>
      <c r="AT60" s="145" t="e">
        <f>IF('[1]Tournament Results Data'!#REF!='[1]Tournament Results Data'!#REF!," ",'[1]Tournament Results Data'!#REF!)</f>
        <v>#REF!</v>
      </c>
    </row>
    <row r="61" spans="1:46" x14ac:dyDescent="0.25">
      <c r="B61" s="2"/>
      <c r="C61" s="2"/>
      <c r="D61" s="2"/>
      <c r="E61" s="20"/>
      <c r="F61" s="20"/>
      <c r="G61" s="20"/>
      <c r="H61" s="2"/>
      <c r="I61" s="21"/>
      <c r="J61" s="21"/>
      <c r="K61" s="21"/>
      <c r="L61" s="20"/>
      <c r="M61" s="20"/>
      <c r="N61" s="20"/>
      <c r="O61" s="2"/>
      <c r="P61" s="21"/>
      <c r="Q61" s="21"/>
      <c r="R61" s="21"/>
      <c r="S61" s="20"/>
      <c r="T61" s="20"/>
      <c r="U61" s="20"/>
      <c r="V61" s="2"/>
      <c r="W61" s="21"/>
      <c r="X61" s="21"/>
      <c r="Y61" s="21"/>
      <c r="Z61" s="20"/>
      <c r="AA61" s="20"/>
      <c r="AB61" s="20"/>
      <c r="AC61" s="2"/>
      <c r="AD61" s="21"/>
      <c r="AE61" s="21"/>
      <c r="AF61" s="21"/>
      <c r="AG61" s="20"/>
      <c r="AH61" s="20"/>
      <c r="AI61" s="20"/>
      <c r="AJ61" s="2"/>
      <c r="AK61" s="21"/>
      <c r="AL61" s="21"/>
      <c r="AM61" s="21"/>
      <c r="AN61" s="20"/>
      <c r="AO61" s="20"/>
      <c r="AP61" s="20"/>
      <c r="AQ61" s="2"/>
      <c r="AR61" s="21"/>
      <c r="AS61" s="21"/>
      <c r="AT61" s="21"/>
    </row>
    <row r="63" spans="1:46" ht="17.399999999999999" x14ac:dyDescent="0.3">
      <c r="A63" s="51"/>
      <c r="B63" s="162" t="s">
        <v>48</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row>
    <row r="64" spans="1:46" ht="17.399999999999999" x14ac:dyDescent="0.3">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row>
    <row r="65" spans="2:46" x14ac:dyDescent="0.25">
      <c r="B65" s="194" t="e">
        <f>'Tournament Results Data'!#REF!</f>
        <v>#REF!</v>
      </c>
      <c r="C65" s="194"/>
      <c r="D65" s="194"/>
      <c r="E65" s="194"/>
      <c r="F65" s="194"/>
      <c r="G65" s="194"/>
      <c r="H65" s="194"/>
      <c r="I65" s="2"/>
      <c r="J65" s="2"/>
      <c r="K65" s="2"/>
      <c r="L65" s="2"/>
      <c r="M65" s="2"/>
      <c r="N65" s="2"/>
      <c r="O65" s="2"/>
      <c r="P65" s="2"/>
      <c r="Q65" s="2"/>
      <c r="R65" s="2"/>
      <c r="S65" s="2"/>
      <c r="T65" s="2"/>
      <c r="U65" s="2"/>
      <c r="V65" s="2"/>
      <c r="W65" s="2"/>
      <c r="X65" s="2"/>
      <c r="Y65" s="2"/>
      <c r="Z65" s="2"/>
      <c r="AA65"/>
      <c r="AB65"/>
      <c r="AC65"/>
      <c r="AD65"/>
      <c r="AE65"/>
      <c r="AF65"/>
      <c r="AG65"/>
      <c r="AH65"/>
      <c r="AI65"/>
      <c r="AJ65"/>
      <c r="AK65"/>
      <c r="AL65"/>
      <c r="AM65"/>
      <c r="AN65"/>
      <c r="AO65"/>
      <c r="AP65"/>
      <c r="AQ65"/>
      <c r="AR65"/>
      <c r="AS65"/>
      <c r="AT65"/>
    </row>
    <row r="66" spans="2:46" x14ac:dyDescent="0.25">
      <c r="B66" s="54"/>
      <c r="C66" s="50"/>
      <c r="D66" s="50"/>
      <c r="E66" s="35"/>
      <c r="F66" s="29"/>
      <c r="G66" s="29"/>
      <c r="H66" s="29"/>
      <c r="I66" s="17"/>
      <c r="J66" s="30"/>
      <c r="K66" s="30"/>
      <c r="L66" s="30"/>
      <c r="M66" s="30"/>
      <c r="N66" s="30"/>
      <c r="O66" s="30"/>
      <c r="P66" s="30"/>
      <c r="Q66" s="30"/>
      <c r="R66" s="30"/>
      <c r="S66" s="30"/>
      <c r="T66" s="2"/>
      <c r="U66" s="2"/>
      <c r="V66" s="2"/>
      <c r="W66" s="2"/>
      <c r="X66" s="2"/>
      <c r="Y66" s="2"/>
      <c r="Z66" s="2"/>
      <c r="AA66"/>
      <c r="AB66"/>
      <c r="AC66"/>
      <c r="AD66"/>
      <c r="AE66"/>
      <c r="AF66"/>
      <c r="AG66"/>
      <c r="AH66"/>
      <c r="AI66"/>
      <c r="AJ66"/>
      <c r="AK66"/>
      <c r="AL66"/>
      <c r="AM66"/>
      <c r="AN66"/>
      <c r="AO66"/>
      <c r="AP66"/>
      <c r="AQ66"/>
      <c r="AR66"/>
      <c r="AS66"/>
      <c r="AT66"/>
    </row>
    <row r="67" spans="2:46" x14ac:dyDescent="0.25">
      <c r="B67" s="31"/>
      <c r="C67" s="100" t="e">
        <f>'Tournament Results Data'!#REF!</f>
        <v>#REF!</v>
      </c>
      <c r="D67" s="100"/>
      <c r="E67" s="27"/>
      <c r="F67" s="15"/>
      <c r="G67" s="108" t="e">
        <f>'Tournament Results Data'!#REF!</f>
        <v>#REF!</v>
      </c>
      <c r="H67" s="108"/>
      <c r="I67" s="108"/>
      <c r="J67" s="108"/>
      <c r="K67" s="108"/>
      <c r="L67" s="108"/>
      <c r="M67" s="108"/>
      <c r="N67" s="108"/>
      <c r="O67" s="108"/>
      <c r="P67" s="108"/>
      <c r="Q67" s="108"/>
      <c r="R67" s="108"/>
      <c r="S67" s="108"/>
      <c r="T67" s="108"/>
      <c r="U67" s="108"/>
      <c r="V67" s="108"/>
      <c r="W67" s="108"/>
      <c r="X67" s="108"/>
      <c r="Y67" s="2"/>
      <c r="Z67" s="2"/>
      <c r="AA67"/>
      <c r="AB67"/>
      <c r="AC67"/>
      <c r="AD67"/>
      <c r="AE67"/>
      <c r="AF67"/>
      <c r="AG67"/>
      <c r="AH67"/>
      <c r="AI67"/>
      <c r="AJ67"/>
      <c r="AK67"/>
      <c r="AL67"/>
      <c r="AM67"/>
      <c r="AN67"/>
      <c r="AO67"/>
      <c r="AP67"/>
      <c r="AQ67"/>
      <c r="AR67"/>
      <c r="AS67"/>
      <c r="AT67"/>
    </row>
    <row r="68" spans="2:46" x14ac:dyDescent="0.25">
      <c r="B68" s="31"/>
      <c r="C68" s="29"/>
      <c r="D68" s="29"/>
      <c r="E68" s="36"/>
      <c r="F68" s="29"/>
      <c r="G68"/>
      <c r="H68"/>
      <c r="I68"/>
      <c r="J68"/>
      <c r="K68"/>
      <c r="L68"/>
      <c r="M68" s="192" t="e">
        <f>IF('Tournament Results Data'!#REF!='Tournament Results Data'!#REF!,'Tournament Results Data'!#REF!,'Tournament Results Data'!#REF! )</f>
        <v>#REF!</v>
      </c>
      <c r="N68" s="192"/>
      <c r="O68" s="2" t="s">
        <v>11</v>
      </c>
      <c r="P68" s="193" t="e">
        <f>IF('Tournament Results Data'!#REF!='Tournament Results Data'!#REF!,'Tournament Results Data'!#REF!,'Tournament Results Data'!#REF! )</f>
        <v>#REF!</v>
      </c>
      <c r="Q68" s="193"/>
      <c r="R68"/>
      <c r="S68"/>
      <c r="T68"/>
      <c r="U68"/>
      <c r="V68"/>
      <c r="W68"/>
      <c r="X68" s="41"/>
      <c r="Y68" s="28"/>
      <c r="Z68"/>
      <c r="AA68"/>
      <c r="AB68"/>
      <c r="AC68"/>
      <c r="AD68"/>
      <c r="AE68"/>
      <c r="AF68"/>
      <c r="AG68"/>
      <c r="AH68"/>
      <c r="AI68"/>
      <c r="AJ68"/>
      <c r="AK68"/>
      <c r="AL68"/>
      <c r="AM68"/>
      <c r="AN68"/>
      <c r="AO68"/>
      <c r="AP68"/>
      <c r="AQ68"/>
      <c r="AR68"/>
      <c r="AS68"/>
      <c r="AT68"/>
    </row>
    <row r="69" spans="2:46" ht="12.75" customHeight="1" x14ac:dyDescent="0.25">
      <c r="B69" s="34"/>
      <c r="C69" s="15"/>
      <c r="D69" s="33"/>
      <c r="E69" s="38"/>
      <c r="F69" s="32"/>
      <c r="G69" s="32"/>
      <c r="H69" s="32"/>
      <c r="I69" s="32"/>
      <c r="J69" s="32"/>
      <c r="K69" s="32"/>
      <c r="L69" s="32"/>
      <c r="M69" s="32"/>
      <c r="N69" s="32"/>
      <c r="O69" s="32"/>
      <c r="P69" s="32"/>
      <c r="Q69" s="32"/>
      <c r="R69" s="32"/>
      <c r="S69" s="32"/>
      <c r="T69" s="32"/>
      <c r="U69" s="32"/>
      <c r="V69" s="32"/>
      <c r="W69" s="32"/>
      <c r="X69"/>
      <c r="Y69"/>
      <c r="Z69"/>
      <c r="AA69"/>
      <c r="AB69"/>
      <c r="AC69"/>
      <c r="AD69"/>
      <c r="AE69"/>
      <c r="AF69"/>
      <c r="AG69"/>
      <c r="AH69"/>
      <c r="AI69"/>
      <c r="AJ69"/>
      <c r="AK69"/>
      <c r="AL69"/>
      <c r="AM69"/>
      <c r="AN69"/>
      <c r="AO69"/>
      <c r="AP69"/>
      <c r="AQ69"/>
      <c r="AR69"/>
      <c r="AS69"/>
      <c r="AT69"/>
    </row>
    <row r="70" spans="2:46" ht="12.75" customHeight="1" x14ac:dyDescent="0.25">
      <c r="B70" s="194" t="e">
        <f>'Tournament Results Data'!#REF!</f>
        <v>#REF!</v>
      </c>
      <c r="C70" s="194"/>
      <c r="D70" s="194"/>
      <c r="E70" s="194"/>
      <c r="F70" s="194"/>
      <c r="G70" s="194"/>
      <c r="H70" s="194"/>
      <c r="I70" s="2"/>
      <c r="J70" s="2"/>
      <c r="K70" s="2"/>
      <c r="L70" s="2"/>
      <c r="M70" s="2"/>
      <c r="N70" s="2"/>
      <c r="O70" s="2"/>
      <c r="P70" s="2"/>
      <c r="Q70" s="2"/>
      <c r="R70" s="2"/>
      <c r="S70" s="2"/>
      <c r="T70" s="2"/>
      <c r="U70" s="2"/>
      <c r="V70" s="2"/>
      <c r="W70" s="2"/>
      <c r="X70"/>
      <c r="Y70"/>
      <c r="Z70"/>
      <c r="AA70"/>
      <c r="AB70"/>
      <c r="AC70"/>
      <c r="AD70"/>
      <c r="AE70"/>
      <c r="AF70"/>
      <c r="AG70"/>
      <c r="AH70"/>
      <c r="AI70"/>
      <c r="AJ70"/>
      <c r="AK70"/>
      <c r="AL70"/>
      <c r="AM70"/>
      <c r="AN70"/>
      <c r="AO70"/>
      <c r="AP70"/>
      <c r="AQ70"/>
      <c r="AR70"/>
      <c r="AS70"/>
      <c r="AT70"/>
    </row>
    <row r="71" spans="2:46" ht="12.75" customHeight="1" x14ac:dyDescent="0.25">
      <c r="B71" s="31"/>
      <c r="C71" s="29"/>
      <c r="D71" s="29"/>
      <c r="E71" s="29"/>
      <c r="F71" s="29"/>
      <c r="G71" s="29"/>
      <c r="H71" s="29"/>
      <c r="I71" s="17"/>
      <c r="J71" s="30"/>
      <c r="K71" s="30"/>
      <c r="L71" s="30"/>
      <c r="M71" s="30"/>
      <c r="N71" s="30"/>
      <c r="O71" s="30"/>
      <c r="P71" s="30"/>
      <c r="Q71" s="30"/>
      <c r="R71" s="30"/>
      <c r="S71" s="30"/>
      <c r="T71" s="2"/>
      <c r="U71" s="2"/>
      <c r="V71" s="2"/>
      <c r="W71" s="2"/>
      <c r="X71"/>
      <c r="Y71"/>
      <c r="Z71"/>
      <c r="AA71"/>
      <c r="AB71"/>
      <c r="AC71"/>
      <c r="AD71"/>
      <c r="AE71"/>
      <c r="AF71"/>
      <c r="AG71"/>
      <c r="AH71"/>
      <c r="AI71"/>
      <c r="AJ71"/>
      <c r="AK71"/>
      <c r="AL71"/>
      <c r="AM71"/>
      <c r="AN71"/>
      <c r="AO71"/>
      <c r="AP71"/>
      <c r="AQ71"/>
      <c r="AR71"/>
      <c r="AS71"/>
      <c r="AT71"/>
    </row>
    <row r="72" spans="2:46" ht="12.75" customHeight="1" x14ac:dyDescent="0.25">
      <c r="B72" s="31"/>
      <c r="C72" s="2"/>
      <c r="D72" s="2"/>
      <c r="E72" s="2"/>
      <c r="F72" s="2"/>
      <c r="G72" s="2"/>
      <c r="H72" s="2"/>
      <c r="I72" s="2"/>
      <c r="J72" s="2"/>
      <c r="K72" s="2"/>
      <c r="L72" s="2"/>
      <c r="M72" s="2"/>
      <c r="N72" s="2"/>
      <c r="O72" s="2"/>
      <c r="P72" s="2"/>
      <c r="Q72" s="2"/>
      <c r="R72" s="2"/>
      <c r="S72" s="2"/>
      <c r="T72" s="2"/>
      <c r="U72" s="2"/>
      <c r="V72" s="2"/>
      <c r="W72" s="2"/>
      <c r="X72"/>
      <c r="Y72"/>
      <c r="Z72"/>
      <c r="AA72"/>
      <c r="AB72"/>
      <c r="AC72"/>
      <c r="AD72"/>
      <c r="AE72"/>
      <c r="AF72"/>
      <c r="AG72"/>
      <c r="AH72"/>
      <c r="AI72"/>
      <c r="AJ72"/>
      <c r="AK72"/>
      <c r="AL72"/>
      <c r="AM72"/>
      <c r="AN72"/>
      <c r="AO72"/>
      <c r="AP72"/>
      <c r="AQ72"/>
      <c r="AR72"/>
      <c r="AS72"/>
      <c r="AT72"/>
    </row>
    <row r="73" spans="2:46" ht="12.75" customHeight="1" x14ac:dyDescent="0.25">
      <c r="B73" s="194" t="e">
        <f>'Tournament Results Data'!#REF!</f>
        <v>#REF!</v>
      </c>
      <c r="C73" s="194"/>
      <c r="D73" s="194"/>
      <c r="E73" s="194"/>
      <c r="F73" s="194"/>
      <c r="G73" s="194"/>
      <c r="H73" s="194"/>
      <c r="I73" s="2"/>
      <c r="J73" s="2"/>
      <c r="K73" s="2"/>
      <c r="L73" s="2"/>
      <c r="M73" s="2"/>
      <c r="N73" s="2"/>
      <c r="O73" s="2"/>
      <c r="P73" s="2"/>
      <c r="Q73" s="2"/>
      <c r="R73" s="2"/>
      <c r="S73" s="2"/>
      <c r="T73" s="2"/>
      <c r="U73" s="2"/>
      <c r="V73" s="2"/>
      <c r="W73" s="2"/>
      <c r="X73"/>
      <c r="Y73"/>
      <c r="Z73"/>
      <c r="AA73"/>
      <c r="AB73"/>
      <c r="AC73"/>
      <c r="AD73"/>
      <c r="AE73"/>
      <c r="AF73"/>
      <c r="AG73"/>
      <c r="AH73"/>
      <c r="AI73"/>
      <c r="AJ73"/>
      <c r="AK73"/>
      <c r="AL73"/>
      <c r="AM73"/>
      <c r="AN73"/>
      <c r="AO73"/>
      <c r="AP73"/>
      <c r="AQ73"/>
      <c r="AR73"/>
      <c r="AS73"/>
      <c r="AT73"/>
    </row>
    <row r="74" spans="2:46" ht="12.75" customHeight="1" x14ac:dyDescent="0.25">
      <c r="B74" s="54"/>
      <c r="C74" s="50"/>
      <c r="D74" s="50"/>
      <c r="E74" s="35"/>
      <c r="F74" s="29"/>
      <c r="G74" s="29"/>
      <c r="H74" s="29"/>
      <c r="I74" s="17"/>
      <c r="J74" s="30"/>
      <c r="K74" s="30"/>
      <c r="L74" s="30"/>
      <c r="M74" s="30"/>
      <c r="N74" s="30"/>
      <c r="O74" s="30"/>
      <c r="P74" s="30"/>
      <c r="Q74" s="30"/>
      <c r="R74" s="30"/>
      <c r="S74" s="30"/>
      <c r="T74" s="2"/>
      <c r="U74" s="2"/>
      <c r="V74" s="2"/>
      <c r="W74" s="2"/>
      <c r="X74"/>
      <c r="Y74"/>
      <c r="Z74"/>
      <c r="AA74"/>
      <c r="AB74"/>
      <c r="AC74"/>
      <c r="AD74"/>
      <c r="AE74"/>
      <c r="AF74"/>
      <c r="AG74"/>
      <c r="AH74"/>
      <c r="AI74"/>
      <c r="AJ74"/>
      <c r="AK74"/>
      <c r="AL74"/>
      <c r="AM74"/>
      <c r="AN74"/>
      <c r="AO74"/>
      <c r="AP74"/>
      <c r="AQ74"/>
      <c r="AR74"/>
      <c r="AS74"/>
      <c r="AT74"/>
    </row>
    <row r="75" spans="2:46" ht="12.75" customHeight="1" x14ac:dyDescent="0.25">
      <c r="B75" s="31"/>
      <c r="C75" s="100" t="e">
        <f>'Tournament Results Data'!#REF!</f>
        <v>#REF!</v>
      </c>
      <c r="D75" s="100"/>
      <c r="E75" s="37"/>
      <c r="F75" s="33"/>
      <c r="G75" s="108" t="e">
        <f>'Tournament Results Data'!#REF!</f>
        <v>#REF!</v>
      </c>
      <c r="H75" s="108"/>
      <c r="I75" s="108"/>
      <c r="J75" s="108"/>
      <c r="K75" s="108"/>
      <c r="L75" s="108"/>
      <c r="M75" s="108"/>
      <c r="N75" s="108"/>
      <c r="O75" s="108"/>
      <c r="P75" s="108"/>
      <c r="Q75" s="108"/>
      <c r="R75" s="108"/>
      <c r="S75" s="108"/>
      <c r="T75" s="108"/>
      <c r="U75" s="108"/>
      <c r="V75" s="108"/>
      <c r="W75" s="108"/>
      <c r="X75" s="108"/>
      <c r="Y75" s="28"/>
      <c r="Z75"/>
      <c r="AA75"/>
      <c r="AB75"/>
      <c r="AC75"/>
      <c r="AD75"/>
      <c r="AE75"/>
      <c r="AF75"/>
      <c r="AG75"/>
      <c r="AH75"/>
      <c r="AI75"/>
      <c r="AJ75"/>
      <c r="AK75"/>
      <c r="AL75"/>
      <c r="AM75"/>
      <c r="AN75"/>
      <c r="AO75"/>
      <c r="AP75"/>
      <c r="AQ75"/>
      <c r="AR75"/>
      <c r="AS75"/>
      <c r="AT75"/>
    </row>
    <row r="76" spans="2:46" ht="12.75" customHeight="1" x14ac:dyDescent="0.25">
      <c r="B76" s="31"/>
      <c r="C76" s="2"/>
      <c r="D76" s="2"/>
      <c r="E76" s="27"/>
      <c r="F76" s="2"/>
      <c r="G76"/>
      <c r="H76"/>
      <c r="I76"/>
      <c r="J76"/>
      <c r="K76"/>
      <c r="L76"/>
      <c r="M76" s="192" t="e">
        <f>IF('Tournament Results Data'!#REF!='Tournament Results Data'!#REF!,'Tournament Results Data'!#REF!,'Tournament Results Data'!#REF! )</f>
        <v>#REF!</v>
      </c>
      <c r="N76" s="192"/>
      <c r="O76" s="2" t="s">
        <v>11</v>
      </c>
      <c r="P76" s="193" t="e">
        <f>IF('Tournament Results Data'!#REF!='Tournament Results Data'!#REF!,'Tournament Results Data'!#REF!,'Tournament Results Data'!#REF! )</f>
        <v>#REF!</v>
      </c>
      <c r="Q76" s="193"/>
      <c r="R76"/>
      <c r="S76"/>
      <c r="T76"/>
      <c r="U76"/>
      <c r="V76"/>
      <c r="W76"/>
      <c r="X76" s="2"/>
      <c r="Y76"/>
      <c r="Z76"/>
      <c r="AA76"/>
      <c r="AB76"/>
      <c r="AC76"/>
      <c r="AD76"/>
      <c r="AE76"/>
      <c r="AF76"/>
      <c r="AG76"/>
      <c r="AH76"/>
      <c r="AI76"/>
      <c r="AJ76"/>
      <c r="AK76"/>
      <c r="AL76"/>
      <c r="AM76"/>
      <c r="AN76"/>
      <c r="AO76"/>
      <c r="AP76"/>
      <c r="AQ76"/>
      <c r="AR76"/>
      <c r="AS76"/>
      <c r="AT76"/>
    </row>
    <row r="77" spans="2:46" ht="12.75" customHeight="1" x14ac:dyDescent="0.25">
      <c r="B77" s="34"/>
      <c r="C77" s="15"/>
      <c r="D77" s="15"/>
      <c r="E77" s="26"/>
      <c r="F77" s="2"/>
      <c r="G77" s="2"/>
      <c r="H77" s="2"/>
      <c r="I77" s="2"/>
      <c r="J77" s="2"/>
      <c r="K77" s="2"/>
      <c r="L77" s="2"/>
      <c r="M77" s="2"/>
      <c r="N77" s="2"/>
      <c r="O77" s="2"/>
      <c r="P77" s="2"/>
      <c r="Q77" s="2"/>
      <c r="R77" s="2"/>
      <c r="S77" s="2"/>
      <c r="T77" s="2"/>
      <c r="U77" s="2"/>
      <c r="V77" s="2"/>
      <c r="W77" s="2"/>
      <c r="X77" s="2"/>
      <c r="Y77" s="2"/>
      <c r="Z77" s="2"/>
      <c r="AA77"/>
      <c r="AB77"/>
      <c r="AC77"/>
      <c r="AD77"/>
      <c r="AE77"/>
      <c r="AF77"/>
      <c r="AG77"/>
      <c r="AH77"/>
      <c r="AI77"/>
      <c r="AJ77"/>
      <c r="AK77"/>
      <c r="AL77"/>
      <c r="AM77"/>
      <c r="AN77"/>
      <c r="AO77"/>
      <c r="AP77"/>
      <c r="AQ77"/>
      <c r="AR77"/>
      <c r="AS77"/>
      <c r="AT77"/>
    </row>
    <row r="78" spans="2:46" ht="12.75" customHeight="1" x14ac:dyDescent="0.25">
      <c r="B78" s="194" t="e">
        <f>'Tournament Results Data'!#REF!</f>
        <v>#REF!</v>
      </c>
      <c r="C78" s="194"/>
      <c r="D78" s="194"/>
      <c r="E78" s="194"/>
      <c r="F78" s="194"/>
      <c r="G78" s="194"/>
      <c r="H78" s="194"/>
      <c r="I78" s="2"/>
      <c r="J78" s="2"/>
      <c r="K78" s="2"/>
      <c r="L78" s="2"/>
      <c r="M78" s="2"/>
      <c r="N78" s="2"/>
      <c r="O78" s="2"/>
      <c r="P78" s="2"/>
      <c r="Q78" s="2"/>
      <c r="R78" s="2"/>
      <c r="S78" s="2"/>
      <c r="T78" s="2"/>
      <c r="U78" s="2"/>
      <c r="V78" s="2"/>
      <c r="W78" s="2"/>
      <c r="X78" s="2"/>
      <c r="Y78" s="2"/>
      <c r="Z78" s="2"/>
      <c r="AA78"/>
      <c r="AB78"/>
      <c r="AC78"/>
      <c r="AD78"/>
      <c r="AE78"/>
      <c r="AF78"/>
      <c r="AG78"/>
      <c r="AH78"/>
      <c r="AI78"/>
      <c r="AJ78"/>
      <c r="AK78"/>
      <c r="AL78"/>
      <c r="AM78"/>
      <c r="AN78"/>
      <c r="AO78"/>
      <c r="AP78"/>
      <c r="AQ78"/>
      <c r="AR78"/>
      <c r="AS78"/>
      <c r="AT78"/>
    </row>
    <row r="79" spans="2:46" ht="12.75" customHeight="1" x14ac:dyDescent="0.25">
      <c r="B79" s="31"/>
      <c r="C79" s="29"/>
      <c r="D79" s="29"/>
      <c r="E79" s="29"/>
      <c r="F79" s="29"/>
      <c r="G79" s="29"/>
      <c r="H79" s="29"/>
      <c r="I79" s="17"/>
      <c r="J79" s="30"/>
      <c r="K79" s="30"/>
      <c r="L79" s="30"/>
      <c r="M79" s="30"/>
      <c r="N79" s="30"/>
      <c r="O79" s="30"/>
      <c r="P79" s="30"/>
      <c r="Q79" s="30"/>
      <c r="R79" s="30"/>
      <c r="S79" s="30"/>
      <c r="T79" s="2"/>
      <c r="U79" s="2"/>
      <c r="V79" s="2"/>
      <c r="W79" s="2"/>
      <c r="X79" s="2"/>
      <c r="Y79" s="2"/>
      <c r="Z79" s="2"/>
      <c r="AA79"/>
      <c r="AB79"/>
      <c r="AC79"/>
      <c r="AD79"/>
      <c r="AE79"/>
      <c r="AF79"/>
      <c r="AG79"/>
      <c r="AH79"/>
      <c r="AI79"/>
      <c r="AJ79"/>
      <c r="AK79"/>
      <c r="AL79"/>
      <c r="AM79"/>
      <c r="AN79"/>
      <c r="AO79"/>
      <c r="AP79"/>
      <c r="AQ79"/>
      <c r="AR79"/>
      <c r="AS79"/>
      <c r="AT79"/>
    </row>
    <row r="80" spans="2:46" ht="12.75" customHeight="1" x14ac:dyDescent="0.25">
      <c r="B80" s="194" t="e">
        <f>'Tournament Results Data'!#REF!</f>
        <v>#REF!</v>
      </c>
      <c r="C80" s="194"/>
      <c r="D80" s="194"/>
      <c r="E80" s="194"/>
      <c r="F80" s="194"/>
      <c r="G80" s="194"/>
      <c r="H80" s="194"/>
      <c r="I80" s="2"/>
      <c r="J80" s="2"/>
      <c r="K80" s="2"/>
      <c r="L80" s="2"/>
      <c r="M80" s="2"/>
      <c r="N80" s="2"/>
      <c r="O80" s="2"/>
      <c r="P80" s="2"/>
      <c r="Q80" s="2"/>
      <c r="R80" s="2"/>
      <c r="S80" s="2"/>
      <c r="T80" s="2"/>
      <c r="U80" s="2"/>
      <c r="V80" s="2"/>
      <c r="W80" s="2"/>
      <c r="X80"/>
      <c r="Y80" s="2"/>
      <c r="Z80" s="2"/>
      <c r="AA80"/>
      <c r="AB80"/>
      <c r="AC80"/>
      <c r="AD80"/>
      <c r="AE80"/>
      <c r="AF80"/>
      <c r="AG80"/>
      <c r="AH80"/>
      <c r="AI80"/>
      <c r="AJ80"/>
      <c r="AK80"/>
      <c r="AL80"/>
      <c r="AM80"/>
      <c r="AN80"/>
      <c r="AO80"/>
      <c r="AP80"/>
      <c r="AQ80"/>
      <c r="AR80"/>
      <c r="AS80"/>
      <c r="AT80"/>
    </row>
    <row r="81" spans="1:46" ht="12.75" customHeight="1" x14ac:dyDescent="0.25">
      <c r="B81" s="54"/>
      <c r="C81" s="50"/>
      <c r="D81" s="50"/>
      <c r="E81" s="35"/>
      <c r="F81" s="29"/>
      <c r="G81" s="29"/>
      <c r="H81" s="29"/>
      <c r="I81" s="17"/>
      <c r="J81" s="30"/>
      <c r="K81" s="30"/>
      <c r="L81" s="30"/>
      <c r="M81" s="30"/>
      <c r="N81" s="30"/>
      <c r="O81" s="30"/>
      <c r="P81" s="30"/>
      <c r="Q81" s="30"/>
      <c r="R81" s="30"/>
      <c r="S81" s="30"/>
      <c r="T81" s="2"/>
      <c r="U81" s="2"/>
      <c r="V81" s="2"/>
      <c r="W81" s="2"/>
      <c r="X81"/>
      <c r="Y81" s="2"/>
      <c r="Z81" s="2"/>
      <c r="AA81"/>
      <c r="AB81"/>
      <c r="AC81"/>
      <c r="AD81"/>
      <c r="AE81"/>
      <c r="AF81"/>
      <c r="AG81"/>
      <c r="AH81"/>
      <c r="AI81"/>
      <c r="AJ81"/>
      <c r="AK81"/>
      <c r="AL81"/>
      <c r="AM81"/>
      <c r="AN81"/>
      <c r="AO81"/>
      <c r="AP81"/>
      <c r="AQ81"/>
      <c r="AR81"/>
      <c r="AS81"/>
      <c r="AT81"/>
    </row>
    <row r="82" spans="1:46" ht="12.75" customHeight="1" x14ac:dyDescent="0.25">
      <c r="B82" s="31"/>
      <c r="C82" s="100" t="e">
        <f>'Tournament Results Data'!#REF!</f>
        <v>#REF!</v>
      </c>
      <c r="D82" s="100"/>
      <c r="E82" s="37"/>
      <c r="F82" s="33"/>
      <c r="G82" s="108" t="e">
        <f>'Tournament Results Data'!#REF!</f>
        <v>#REF!</v>
      </c>
      <c r="H82" s="108"/>
      <c r="I82" s="108"/>
      <c r="J82" s="108"/>
      <c r="K82" s="108"/>
      <c r="L82" s="108"/>
      <c r="M82" s="108"/>
      <c r="N82" s="108"/>
      <c r="O82" s="108"/>
      <c r="P82" s="108"/>
      <c r="Q82" s="108"/>
      <c r="R82" s="108"/>
      <c r="S82" s="108"/>
      <c r="T82" s="108"/>
      <c r="U82" s="108"/>
      <c r="V82" s="108"/>
      <c r="W82" s="108"/>
      <c r="X82" s="108"/>
      <c r="Y82" s="2"/>
      <c r="Z82" s="2"/>
      <c r="AA82"/>
      <c r="AB82"/>
      <c r="AC82"/>
      <c r="AD82"/>
      <c r="AE82"/>
      <c r="AF82"/>
      <c r="AG82"/>
      <c r="AH82"/>
      <c r="AI82"/>
      <c r="AJ82"/>
      <c r="AK82"/>
      <c r="AL82"/>
      <c r="AM82"/>
      <c r="AN82"/>
      <c r="AO82"/>
      <c r="AP82"/>
      <c r="AQ82"/>
      <c r="AR82"/>
      <c r="AS82"/>
      <c r="AT82"/>
    </row>
    <row r="83" spans="1:46" ht="12.75" customHeight="1" x14ac:dyDescent="0.25">
      <c r="B83" s="31"/>
      <c r="C83" s="2"/>
      <c r="D83" s="2"/>
      <c r="E83" s="27"/>
      <c r="F83" s="2"/>
      <c r="G83"/>
      <c r="H83"/>
      <c r="I83"/>
      <c r="J83"/>
      <c r="K83"/>
      <c r="L83"/>
      <c r="M83" s="192" t="e">
        <f>IF('Tournament Results Data'!#REF!='Tournament Results Data'!#REF!,'Tournament Results Data'!#REF!,'Tournament Results Data'!#REF! )</f>
        <v>#REF!</v>
      </c>
      <c r="N83" s="192"/>
      <c r="O83" s="2" t="s">
        <v>11</v>
      </c>
      <c r="P83" s="193" t="e">
        <f>IF('Tournament Results Data'!#REF!='Tournament Results Data'!#REF!,'Tournament Results Data'!#REF!,'Tournament Results Data'!#REF! )</f>
        <v>#REF!</v>
      </c>
      <c r="Q83" s="193"/>
      <c r="R83"/>
      <c r="S83"/>
      <c r="T83"/>
      <c r="U83"/>
      <c r="V83"/>
      <c r="W83"/>
      <c r="X83" s="2"/>
      <c r="Y83" s="2"/>
      <c r="Z83" s="2"/>
      <c r="AA83"/>
      <c r="AB83"/>
      <c r="AC83"/>
      <c r="AD83"/>
      <c r="AE83"/>
      <c r="AF83"/>
      <c r="AG83"/>
      <c r="AH83"/>
      <c r="AI83"/>
      <c r="AJ83"/>
      <c r="AK83"/>
      <c r="AL83"/>
      <c r="AM83"/>
      <c r="AN83"/>
      <c r="AO83"/>
      <c r="AP83"/>
      <c r="AQ83"/>
      <c r="AR83"/>
      <c r="AS83"/>
      <c r="AT83"/>
    </row>
    <row r="84" spans="1:46" ht="12.75" customHeight="1" x14ac:dyDescent="0.25">
      <c r="B84" s="34"/>
      <c r="C84" s="15"/>
      <c r="D84" s="15"/>
      <c r="E84" s="26"/>
      <c r="F84" s="2"/>
      <c r="G84" s="2"/>
      <c r="H84" s="2"/>
      <c r="I84" s="2"/>
      <c r="J84" s="2"/>
      <c r="K84" s="2"/>
      <c r="L84" s="2"/>
      <c r="M84" s="2"/>
      <c r="N84" s="2"/>
      <c r="O84" s="2"/>
      <c r="P84" s="2"/>
      <c r="Q84" s="2"/>
      <c r="R84" s="2"/>
      <c r="S84" s="2"/>
      <c r="T84" s="2"/>
      <c r="U84" s="2"/>
      <c r="V84" s="2"/>
      <c r="W84" s="2"/>
      <c r="X84" s="2"/>
      <c r="Y84" s="2"/>
      <c r="Z84" s="2"/>
      <c r="AA84"/>
      <c r="AB84"/>
      <c r="AC84"/>
      <c r="AD84"/>
      <c r="AE84"/>
      <c r="AF84"/>
      <c r="AG84"/>
      <c r="AH84"/>
      <c r="AI84"/>
      <c r="AJ84"/>
      <c r="AK84"/>
      <c r="AL84"/>
      <c r="AM84"/>
      <c r="AN84"/>
      <c r="AO84"/>
      <c r="AP84"/>
      <c r="AQ84"/>
      <c r="AR84"/>
      <c r="AS84"/>
      <c r="AT84"/>
    </row>
    <row r="85" spans="1:46" ht="12.75" customHeight="1" x14ac:dyDescent="0.25">
      <c r="B85" s="194" t="e">
        <f>'Tournament Results Data'!#REF!</f>
        <v>#REF!</v>
      </c>
      <c r="C85" s="194"/>
      <c r="D85" s="194"/>
      <c r="E85" s="194"/>
      <c r="F85" s="194"/>
      <c r="G85" s="194"/>
      <c r="H85" s="194"/>
      <c r="I85" s="2"/>
      <c r="J85" s="2"/>
      <c r="K85" s="2"/>
      <c r="L85" s="2"/>
      <c r="M85" s="2"/>
      <c r="N85" s="2"/>
      <c r="O85" s="2"/>
      <c r="P85" s="2"/>
      <c r="Q85" s="2"/>
      <c r="R85" s="2"/>
      <c r="S85" s="2"/>
      <c r="T85" s="2"/>
      <c r="U85" s="2"/>
      <c r="V85" s="2"/>
      <c r="W85" s="2"/>
      <c r="X85" s="2"/>
      <c r="Y85" s="32"/>
      <c r="Z85" s="32"/>
      <c r="AA85"/>
      <c r="AB85"/>
      <c r="AC85"/>
      <c r="AD85"/>
      <c r="AE85"/>
      <c r="AF85"/>
      <c r="AG85"/>
      <c r="AH85"/>
      <c r="AI85"/>
      <c r="AJ85"/>
      <c r="AK85"/>
      <c r="AL85"/>
      <c r="AM85"/>
      <c r="AN85"/>
      <c r="AO85"/>
      <c r="AP85"/>
      <c r="AQ85"/>
      <c r="AR85"/>
      <c r="AS85"/>
      <c r="AT85"/>
    </row>
    <row r="86" spans="1:46" ht="12.75" customHeight="1" x14ac:dyDescent="0.25">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row>
    <row r="89" spans="1:46" ht="17.399999999999999" x14ac:dyDescent="0.3">
      <c r="A89" s="40"/>
      <c r="B89" s="162" t="s">
        <v>92</v>
      </c>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row>
    <row r="90" spans="1:46" x14ac:dyDescent="0.25">
      <c r="B90" s="29"/>
      <c r="C90" s="29"/>
      <c r="D90" s="29"/>
      <c r="E90" s="29"/>
      <c r="F90" s="29"/>
      <c r="G90" s="29"/>
      <c r="H90" s="17"/>
      <c r="I90" s="30"/>
      <c r="J90" s="30"/>
      <c r="K90" s="30"/>
      <c r="L90" s="30"/>
      <c r="M90" s="30"/>
      <c r="N90" s="30"/>
      <c r="O90" s="30"/>
      <c r="P90" s="30"/>
      <c r="Q90" s="30"/>
      <c r="R90" s="30"/>
      <c r="S90" s="2"/>
      <c r="T90" s="2"/>
      <c r="U90" s="2"/>
      <c r="V90" s="2"/>
      <c r="W90" s="2"/>
      <c r="X90" s="2"/>
      <c r="Y90" s="2"/>
      <c r="Z90" s="2"/>
      <c r="AA90" s="2"/>
      <c r="AB90" s="2"/>
      <c r="AC90" s="2"/>
      <c r="AD90" s="2"/>
      <c r="AE90" s="68"/>
    </row>
    <row r="91" spans="1:46" x14ac:dyDescent="0.25">
      <c r="B91" s="194" t="e">
        <f>'Tournament Results Data'!#REF!</f>
        <v>#REF!</v>
      </c>
      <c r="C91" s="194"/>
      <c r="D91" s="194"/>
      <c r="E91" s="194"/>
      <c r="F91" s="194"/>
      <c r="G91" s="194"/>
      <c r="H91" s="194"/>
      <c r="I91" s="2"/>
      <c r="J91" s="2"/>
      <c r="K91" s="2"/>
      <c r="L91" s="2"/>
      <c r="M91" s="2"/>
      <c r="N91" s="2"/>
      <c r="O91" s="2"/>
      <c r="P91" s="2"/>
      <c r="Q91" s="2"/>
      <c r="R91" s="2"/>
      <c r="S91" s="2"/>
      <c r="T91" s="2"/>
      <c r="U91" s="2"/>
      <c r="V91" s="2"/>
      <c r="W91" s="2"/>
      <c r="X91" s="2"/>
      <c r="Y91" s="2"/>
      <c r="Z91" s="2"/>
      <c r="AA91" s="2"/>
      <c r="AB91" s="2"/>
      <c r="AC91" s="2"/>
      <c r="AD91" s="2"/>
      <c r="AE91" s="2"/>
      <c r="AF91" s="32"/>
    </row>
    <row r="92" spans="1:46" x14ac:dyDescent="0.25">
      <c r="B92" s="54"/>
      <c r="C92" s="50"/>
      <c r="D92" s="50"/>
      <c r="E92" s="35"/>
      <c r="F92" s="29"/>
      <c r="G92" s="29"/>
      <c r="H92" s="29"/>
      <c r="I92" s="17"/>
      <c r="J92" s="30"/>
      <c r="K92" s="30"/>
      <c r="L92" s="30"/>
      <c r="M92" s="30"/>
      <c r="N92" s="30"/>
      <c r="O92" s="30"/>
      <c r="P92" s="30"/>
      <c r="Q92" s="30"/>
      <c r="R92" s="30"/>
      <c r="S92" s="30"/>
      <c r="T92" s="2"/>
      <c r="U92" s="2"/>
      <c r="V92" s="2"/>
      <c r="W92" s="2"/>
      <c r="X92" s="2"/>
      <c r="Y92" s="2"/>
      <c r="Z92" s="2"/>
      <c r="AA92" s="2"/>
      <c r="AB92" s="2"/>
      <c r="AC92" s="2"/>
      <c r="AD92" s="2"/>
      <c r="AE92" s="2"/>
      <c r="AF92" s="32"/>
    </row>
    <row r="93" spans="1:46" x14ac:dyDescent="0.25">
      <c r="B93" s="31"/>
      <c r="C93" s="2"/>
      <c r="D93" s="2"/>
      <c r="E93" s="27"/>
      <c r="F93" s="2"/>
      <c r="G93" s="2"/>
      <c r="H93" s="2"/>
      <c r="I93" s="2"/>
      <c r="J93" s="2"/>
      <c r="K93" s="2"/>
      <c r="L93" s="2"/>
      <c r="M93" s="2"/>
      <c r="N93" s="2"/>
      <c r="O93" s="2"/>
      <c r="P93" s="2"/>
      <c r="Q93" s="2"/>
      <c r="R93" s="2"/>
      <c r="S93" s="2"/>
      <c r="T93" s="2"/>
      <c r="U93" s="2"/>
      <c r="V93" s="2"/>
      <c r="W93" s="2"/>
      <c r="X93" s="2"/>
      <c r="Y93" s="2"/>
      <c r="Z93" s="2"/>
      <c r="AA93" s="2"/>
      <c r="AB93" s="2"/>
      <c r="AC93" s="2"/>
      <c r="AD93" s="2"/>
      <c r="AE93" s="2"/>
      <c r="AF93" s="32"/>
    </row>
    <row r="94" spans="1:46" x14ac:dyDescent="0.25">
      <c r="B94" s="31"/>
      <c r="C94" s="100"/>
      <c r="D94" s="100"/>
      <c r="E94" s="27"/>
      <c r="F94" s="15"/>
      <c r="G94" s="108" t="e">
        <f>'Tournament Results Data'!#REF!</f>
        <v>#REF!</v>
      </c>
      <c r="H94" s="108"/>
      <c r="I94" s="108"/>
      <c r="J94" s="108"/>
      <c r="K94" s="108"/>
      <c r="L94" s="108"/>
      <c r="M94" s="108"/>
      <c r="N94" s="108"/>
      <c r="O94" s="108"/>
      <c r="P94" s="108"/>
      <c r="Q94" s="108"/>
      <c r="R94" s="108"/>
      <c r="S94" s="108"/>
      <c r="T94" s="108"/>
      <c r="U94" s="108"/>
      <c r="V94" s="108"/>
      <c r="W94" s="108"/>
      <c r="X94" s="108"/>
      <c r="Y94" s="2"/>
      <c r="Z94" s="2"/>
      <c r="AA94" s="2"/>
      <c r="AB94" s="2"/>
      <c r="AC94" s="2"/>
      <c r="AD94" s="2"/>
      <c r="AE94" s="2"/>
      <c r="AF94" s="32"/>
    </row>
    <row r="95" spans="1:46" x14ac:dyDescent="0.25">
      <c r="B95" s="31"/>
      <c r="C95" s="29"/>
      <c r="D95" s="29"/>
      <c r="E95" s="36"/>
      <c r="F95" s="29"/>
      <c r="G95" s="192" t="e">
        <f>IF('Tournament Results Data'!#REF!='Tournament Results Data'!#REF!,'Tournament Results Data'!#REF!,'Tournament Results Data'!#REF! )</f>
        <v>#REF!</v>
      </c>
      <c r="H95" s="192"/>
      <c r="I95" s="2" t="s">
        <v>11</v>
      </c>
      <c r="J95" s="193" t="e">
        <f>IF('Tournament Results Data'!#REF!='Tournament Results Data'!#REF!,'Tournament Results Data'!#REF!,'Tournament Results Data'!#REF! )</f>
        <v>#REF!</v>
      </c>
      <c r="K95" s="193"/>
      <c r="L95" s="30" t="s">
        <v>93</v>
      </c>
      <c r="M95" s="192" t="e">
        <f>IF('Tournament Results Data'!#REF!='Tournament Results Data'!#REF!,'Tournament Results Data'!#REF!,'Tournament Results Data'!#REF! )</f>
        <v>#REF!</v>
      </c>
      <c r="N95" s="192"/>
      <c r="O95" s="2" t="s">
        <v>11</v>
      </c>
      <c r="P95" s="193" t="e">
        <f>IF('Tournament Results Data'!#REF!='Tournament Results Data'!#REF!,'Tournament Results Data'!#REF!,'Tournament Results Data'!#REF! )</f>
        <v>#REF!</v>
      </c>
      <c r="Q95" s="193"/>
      <c r="R95" s="30" t="e">
        <f>IF(U95="-",",", " " )</f>
        <v>#REF!</v>
      </c>
      <c r="S95" s="192" t="e">
        <f>IF('Tournament Results Data'!#REF!='Tournament Results Data'!#REF!," ", IF('Tournament Results Data'!#REF!='Tournament Results Data'!#REF!,'Tournament Results Data'!#REF!,'Tournament Results Data'!#REF! ))</f>
        <v>#REF!</v>
      </c>
      <c r="T95" s="192"/>
      <c r="U95" s="2" t="e">
        <f>'Tournament Results Data'!#REF!</f>
        <v>#REF!</v>
      </c>
      <c r="V95" s="195" t="e">
        <f>IF('Tournament Results Data'!#REF!='Tournament Results Data'!#REF!," ", IF('Tournament Results Data'!#REF!='Tournament Results Data'!#REF!,'Tournament Results Data'!#REF!,'Tournament Results Data'!#REF! ))</f>
        <v>#REF!</v>
      </c>
      <c r="W95" s="195"/>
      <c r="X95" s="41"/>
      <c r="Y95" s="2"/>
      <c r="Z95" s="2"/>
      <c r="AA95" s="2"/>
      <c r="AB95" s="2"/>
      <c r="AC95" s="2"/>
      <c r="AD95" s="2"/>
      <c r="AE95" s="2"/>
      <c r="AF95" s="32"/>
    </row>
    <row r="96" spans="1:46" x14ac:dyDescent="0.25">
      <c r="B96" s="31"/>
      <c r="C96" s="2"/>
      <c r="D96" s="32"/>
      <c r="E96" s="37"/>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row>
    <row r="97" spans="2:32" x14ac:dyDescent="0.25">
      <c r="B97" s="34"/>
      <c r="C97" s="15"/>
      <c r="D97" s="33"/>
      <c r="E97" s="38"/>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row>
    <row r="98" spans="2:32" x14ac:dyDescent="0.25">
      <c r="B98" s="194" t="e">
        <f>'Tournament Results Data'!#REF!</f>
        <v>#REF!</v>
      </c>
      <c r="C98" s="194"/>
      <c r="D98" s="194"/>
      <c r="E98" s="194"/>
      <c r="F98" s="194"/>
      <c r="G98" s="194"/>
      <c r="H98" s="194"/>
      <c r="I98" s="2"/>
      <c r="J98" s="2"/>
      <c r="K98" s="2"/>
      <c r="L98" s="2"/>
      <c r="M98" s="2"/>
      <c r="N98" s="2"/>
      <c r="O98" s="2"/>
      <c r="P98" s="2"/>
      <c r="Q98" s="2"/>
      <c r="R98" s="2"/>
      <c r="S98" s="2"/>
      <c r="T98" s="2"/>
      <c r="U98" s="2"/>
      <c r="V98" s="2"/>
      <c r="W98" s="2"/>
      <c r="X98" s="2"/>
      <c r="Y98" s="2"/>
      <c r="Z98" s="2"/>
      <c r="AA98" s="2"/>
      <c r="AB98" s="2"/>
      <c r="AC98" s="2"/>
      <c r="AD98" s="2"/>
      <c r="AE98" s="2"/>
      <c r="AF98" s="32"/>
    </row>
  </sheetData>
  <mergeCells count="430">
    <mergeCell ref="Z28:AB28"/>
    <mergeCell ref="AD28:AF28"/>
    <mergeCell ref="C11:H11"/>
    <mergeCell ref="C24:D24"/>
    <mergeCell ref="I11:R11"/>
    <mergeCell ref="I12:R12"/>
    <mergeCell ref="I13:R13"/>
    <mergeCell ref="I14:R14"/>
    <mergeCell ref="L20:N20"/>
    <mergeCell ref="C20:D20"/>
    <mergeCell ref="S13:U13"/>
    <mergeCell ref="Y13:AB13"/>
    <mergeCell ref="V14:X14"/>
    <mergeCell ref="E24:K24"/>
    <mergeCell ref="L17:R17"/>
    <mergeCell ref="Z17:AF17"/>
    <mergeCell ref="I15:R15"/>
    <mergeCell ref="E17:K17"/>
    <mergeCell ref="I20:K20"/>
    <mergeCell ref="E21:G21"/>
    <mergeCell ref="E43:G43"/>
    <mergeCell ref="I43:K43"/>
    <mergeCell ref="L43:N43"/>
    <mergeCell ref="P43:R43"/>
    <mergeCell ref="AR43:AT43"/>
    <mergeCell ref="AN44:AP44"/>
    <mergeCell ref="AR44:AT44"/>
    <mergeCell ref="S43:U43"/>
    <mergeCell ref="W43:Y43"/>
    <mergeCell ref="AG41:AM41"/>
    <mergeCell ref="AN45:AP45"/>
    <mergeCell ref="AR45:AT45"/>
    <mergeCell ref="AN43:AP43"/>
    <mergeCell ref="P45:R45"/>
    <mergeCell ref="P44:R44"/>
    <mergeCell ref="Z45:AB45"/>
    <mergeCell ref="Z43:AB43"/>
    <mergeCell ref="AK43:AM43"/>
    <mergeCell ref="S41:Y41"/>
    <mergeCell ref="Z41:AF41"/>
    <mergeCell ref="AD43:AF43"/>
    <mergeCell ref="AG43:AI43"/>
    <mergeCell ref="Z42:AF42"/>
    <mergeCell ref="AD44:AF44"/>
    <mergeCell ref="AG44:AI44"/>
    <mergeCell ref="AG45:AI45"/>
    <mergeCell ref="AD45:AF45"/>
    <mergeCell ref="I51:R51"/>
    <mergeCell ref="Y51:AB51"/>
    <mergeCell ref="S44:U44"/>
    <mergeCell ref="W44:Y44"/>
    <mergeCell ref="Z44:AB44"/>
    <mergeCell ref="V50:X50"/>
    <mergeCell ref="S50:U50"/>
    <mergeCell ref="AF52:AH52"/>
    <mergeCell ref="AC50:AE50"/>
    <mergeCell ref="AF50:AH50"/>
    <mergeCell ref="AC52:AE52"/>
    <mergeCell ref="AC51:AE51"/>
    <mergeCell ref="V51:X51"/>
    <mergeCell ref="V52:X52"/>
    <mergeCell ref="C52:H52"/>
    <mergeCell ref="C48:R48"/>
    <mergeCell ref="C49:R49"/>
    <mergeCell ref="S45:U45"/>
    <mergeCell ref="Y50:AB50"/>
    <mergeCell ref="E45:G45"/>
    <mergeCell ref="I45:K45"/>
    <mergeCell ref="L45:N45"/>
    <mergeCell ref="C50:R50"/>
    <mergeCell ref="C53:H53"/>
    <mergeCell ref="C57:D57"/>
    <mergeCell ref="E57:K57"/>
    <mergeCell ref="C55:D55"/>
    <mergeCell ref="L56:R56"/>
    <mergeCell ref="I53:R53"/>
    <mergeCell ref="E55:K55"/>
    <mergeCell ref="L54:R54"/>
    <mergeCell ref="S53:U53"/>
    <mergeCell ref="E54:K54"/>
    <mergeCell ref="C59:D59"/>
    <mergeCell ref="L59:N59"/>
    <mergeCell ref="E59:G59"/>
    <mergeCell ref="I59:K59"/>
    <mergeCell ref="P59:R59"/>
    <mergeCell ref="L55:R55"/>
    <mergeCell ref="L57:R57"/>
    <mergeCell ref="S59:U59"/>
    <mergeCell ref="C60:D60"/>
    <mergeCell ref="E60:G60"/>
    <mergeCell ref="I60:K60"/>
    <mergeCell ref="L60:N60"/>
    <mergeCell ref="AN40:AT40"/>
    <mergeCell ref="AN41:AT41"/>
    <mergeCell ref="C42:D42"/>
    <mergeCell ref="E42:K42"/>
    <mergeCell ref="L42:R42"/>
    <mergeCell ref="E41:K41"/>
    <mergeCell ref="AN42:AT42"/>
    <mergeCell ref="S42:Y42"/>
    <mergeCell ref="AG40:AM40"/>
    <mergeCell ref="AI38:AL38"/>
    <mergeCell ref="C38:H38"/>
    <mergeCell ref="C39:D39"/>
    <mergeCell ref="E39:K39"/>
    <mergeCell ref="L39:R39"/>
    <mergeCell ref="I38:R38"/>
    <mergeCell ref="AQ38:AT38"/>
    <mergeCell ref="Z39:AF39"/>
    <mergeCell ref="AG39:AM39"/>
    <mergeCell ref="AN39:AT39"/>
    <mergeCell ref="AM32:AP38"/>
    <mergeCell ref="Y34:AB34"/>
    <mergeCell ref="AQ37:AT37"/>
    <mergeCell ref="AC38:AE38"/>
    <mergeCell ref="AQ36:AT36"/>
    <mergeCell ref="AQ35:AT35"/>
    <mergeCell ref="Z40:AF40"/>
    <mergeCell ref="Y36:AB36"/>
    <mergeCell ref="S40:Y40"/>
    <mergeCell ref="I36:R36"/>
    <mergeCell ref="I37:R37"/>
    <mergeCell ref="V37:X37"/>
    <mergeCell ref="Y37:AB37"/>
    <mergeCell ref="E40:K40"/>
    <mergeCell ref="C36:H36"/>
    <mergeCell ref="AK45:AM45"/>
    <mergeCell ref="C28:D28"/>
    <mergeCell ref="E28:G28"/>
    <mergeCell ref="V35:X35"/>
    <mergeCell ref="AI36:AL36"/>
    <mergeCell ref="S36:U36"/>
    <mergeCell ref="V36:X36"/>
    <mergeCell ref="AC36:AE36"/>
    <mergeCell ref="I35:R35"/>
    <mergeCell ref="Y35:AB35"/>
    <mergeCell ref="C32:R32"/>
    <mergeCell ref="I29:K29"/>
    <mergeCell ref="S52:U52"/>
    <mergeCell ref="C34:R34"/>
    <mergeCell ref="E29:G29"/>
    <mergeCell ref="C35:H35"/>
    <mergeCell ref="S35:U35"/>
    <mergeCell ref="S39:Y39"/>
    <mergeCell ref="L41:R41"/>
    <mergeCell ref="C44:D44"/>
    <mergeCell ref="Z24:AF24"/>
    <mergeCell ref="S48:AB49"/>
    <mergeCell ref="Y52:AB52"/>
    <mergeCell ref="W45:Y45"/>
    <mergeCell ref="S51:U51"/>
    <mergeCell ref="Z25:AF25"/>
    <mergeCell ref="W27:Y27"/>
    <mergeCell ref="S25:Y25"/>
    <mergeCell ref="S27:U27"/>
    <mergeCell ref="AC37:AE37"/>
    <mergeCell ref="AG28:AI28"/>
    <mergeCell ref="Z26:AF26"/>
    <mergeCell ref="W28:Y28"/>
    <mergeCell ref="S28:U28"/>
    <mergeCell ref="Z29:AB29"/>
    <mergeCell ref="AC34:AE34"/>
    <mergeCell ref="S34:U34"/>
    <mergeCell ref="AC32:AL33"/>
    <mergeCell ref="S32:AB33"/>
    <mergeCell ref="AI34:AL34"/>
    <mergeCell ref="AI37:AL37"/>
    <mergeCell ref="AF51:AH51"/>
    <mergeCell ref="AF35:AH35"/>
    <mergeCell ref="AM48:AP53"/>
    <mergeCell ref="AI52:AL52"/>
    <mergeCell ref="AI35:AL35"/>
    <mergeCell ref="AK44:AM44"/>
    <mergeCell ref="AF36:AH36"/>
    <mergeCell ref="AG42:AM42"/>
    <mergeCell ref="AF38:AH38"/>
    <mergeCell ref="AI14:AL14"/>
    <mergeCell ref="AI11:AL11"/>
    <mergeCell ref="AI12:AL12"/>
    <mergeCell ref="AQ12:AT12"/>
    <mergeCell ref="AI13:AL13"/>
    <mergeCell ref="AQ11:AT11"/>
    <mergeCell ref="AQ13:AT13"/>
    <mergeCell ref="AQ15:AT15"/>
    <mergeCell ref="AQ14:AT14"/>
    <mergeCell ref="AM8:AP15"/>
    <mergeCell ref="AQ8:AT10"/>
    <mergeCell ref="AC8:AL9"/>
    <mergeCell ref="AC10:AE10"/>
    <mergeCell ref="AF10:AH10"/>
    <mergeCell ref="AI10:AL10"/>
    <mergeCell ref="AF14:AH14"/>
    <mergeCell ref="AC13:AE13"/>
    <mergeCell ref="C14:H14"/>
    <mergeCell ref="E16:K16"/>
    <mergeCell ref="C15:H15"/>
    <mergeCell ref="AF12:AH12"/>
    <mergeCell ref="C12:H12"/>
    <mergeCell ref="V12:X12"/>
    <mergeCell ref="Y12:AB12"/>
    <mergeCell ref="S12:U12"/>
    <mergeCell ref="Y15:AB15"/>
    <mergeCell ref="V13:X13"/>
    <mergeCell ref="Y10:AB10"/>
    <mergeCell ref="AC15:AE15"/>
    <mergeCell ref="AF13:AH13"/>
    <mergeCell ref="AF11:AH11"/>
    <mergeCell ref="AC11:AE11"/>
    <mergeCell ref="Y11:AB11"/>
    <mergeCell ref="D1:AB1"/>
    <mergeCell ref="D3:F3"/>
    <mergeCell ref="D5:AB5"/>
    <mergeCell ref="C13:H13"/>
    <mergeCell ref="B3:C3"/>
    <mergeCell ref="C8:R8"/>
    <mergeCell ref="S10:U10"/>
    <mergeCell ref="C9:R9"/>
    <mergeCell ref="C10:R10"/>
    <mergeCell ref="V11:X11"/>
    <mergeCell ref="S11:U11"/>
    <mergeCell ref="L18:R18"/>
    <mergeCell ref="AC12:AE12"/>
    <mergeCell ref="S14:U14"/>
    <mergeCell ref="Y14:AB14"/>
    <mergeCell ref="V15:X15"/>
    <mergeCell ref="AC14:AE14"/>
    <mergeCell ref="S15:U15"/>
    <mergeCell ref="S16:Y16"/>
    <mergeCell ref="Z16:AF16"/>
    <mergeCell ref="S8:AB9"/>
    <mergeCell ref="AQ51:AT51"/>
    <mergeCell ref="AQ52:AT52"/>
    <mergeCell ref="AQ53:AT53"/>
    <mergeCell ref="AI53:AL53"/>
    <mergeCell ref="V10:X10"/>
    <mergeCell ref="AC35:AE35"/>
    <mergeCell ref="Z27:AB27"/>
    <mergeCell ref="S26:Y26"/>
    <mergeCell ref="AQ32:AT34"/>
    <mergeCell ref="AF37:AH37"/>
    <mergeCell ref="S37:U37"/>
    <mergeCell ref="AF34:AH34"/>
    <mergeCell ref="V34:X34"/>
    <mergeCell ref="C16:D16"/>
    <mergeCell ref="L16:R16"/>
    <mergeCell ref="L19:R19"/>
    <mergeCell ref="C19:D19"/>
    <mergeCell ref="C17:D17"/>
    <mergeCell ref="Z22:AB22"/>
    <mergeCell ref="AQ48:AT50"/>
    <mergeCell ref="AG55:AM55"/>
    <mergeCell ref="AN55:AT55"/>
    <mergeCell ref="AI50:AL50"/>
    <mergeCell ref="AC48:AL49"/>
    <mergeCell ref="AC53:AE53"/>
    <mergeCell ref="AI51:AL51"/>
    <mergeCell ref="Z54:AF54"/>
    <mergeCell ref="AF53:AH53"/>
    <mergeCell ref="AG54:AM54"/>
    <mergeCell ref="AN54:AT54"/>
    <mergeCell ref="AK58:AM58"/>
    <mergeCell ref="AN57:AT57"/>
    <mergeCell ref="AN56:AT56"/>
    <mergeCell ref="Z55:AF55"/>
    <mergeCell ref="S57:Y57"/>
    <mergeCell ref="AR58:AT58"/>
    <mergeCell ref="S55:Y55"/>
    <mergeCell ref="Z57:AF57"/>
    <mergeCell ref="AG57:AM57"/>
    <mergeCell ref="AR60:AT60"/>
    <mergeCell ref="Z59:AB59"/>
    <mergeCell ref="P60:R60"/>
    <mergeCell ref="S60:U60"/>
    <mergeCell ref="W60:Y60"/>
    <mergeCell ref="AN60:AP60"/>
    <mergeCell ref="AD60:AF60"/>
    <mergeCell ref="Z60:AB60"/>
    <mergeCell ref="AK60:AM60"/>
    <mergeCell ref="AG60:AI60"/>
    <mergeCell ref="AD59:AF59"/>
    <mergeCell ref="AG59:AI59"/>
    <mergeCell ref="W58:Y58"/>
    <mergeCell ref="AD58:AF58"/>
    <mergeCell ref="AN58:AP58"/>
    <mergeCell ref="AK59:AM59"/>
    <mergeCell ref="AG58:AI58"/>
    <mergeCell ref="Z58:AB58"/>
    <mergeCell ref="AR59:AT59"/>
    <mergeCell ref="AN59:AP59"/>
    <mergeCell ref="C54:D54"/>
    <mergeCell ref="V53:X53"/>
    <mergeCell ref="C56:D56"/>
    <mergeCell ref="AG56:AM56"/>
    <mergeCell ref="E56:K56"/>
    <mergeCell ref="S56:Y56"/>
    <mergeCell ref="Y53:AB53"/>
    <mergeCell ref="Z56:AF56"/>
    <mergeCell ref="E20:G20"/>
    <mergeCell ref="P20:R20"/>
    <mergeCell ref="S20:U20"/>
    <mergeCell ref="Z21:AB21"/>
    <mergeCell ref="I21:K21"/>
    <mergeCell ref="S17:Y17"/>
    <mergeCell ref="S18:Y18"/>
    <mergeCell ref="E18:K18"/>
    <mergeCell ref="L23:R23"/>
    <mergeCell ref="S19:Y19"/>
    <mergeCell ref="S23:Y23"/>
    <mergeCell ref="P22:R22"/>
    <mergeCell ref="S22:U22"/>
    <mergeCell ref="W22:Y22"/>
    <mergeCell ref="W21:Y21"/>
    <mergeCell ref="S21:U21"/>
    <mergeCell ref="L21:N21"/>
    <mergeCell ref="P21:R21"/>
    <mergeCell ref="AI15:AL15"/>
    <mergeCell ref="AF15:AH15"/>
    <mergeCell ref="AG21:AI21"/>
    <mergeCell ref="Z19:AF19"/>
    <mergeCell ref="AK21:AM21"/>
    <mergeCell ref="AD21:AF21"/>
    <mergeCell ref="AG20:AI20"/>
    <mergeCell ref="AG18:AM18"/>
    <mergeCell ref="AK20:AM20"/>
    <mergeCell ref="AG19:AM19"/>
    <mergeCell ref="C18:D18"/>
    <mergeCell ref="E19:K19"/>
    <mergeCell ref="W20:Y20"/>
    <mergeCell ref="C21:D21"/>
    <mergeCell ref="Z23:AF23"/>
    <mergeCell ref="S24:Y24"/>
    <mergeCell ref="Z18:AF18"/>
    <mergeCell ref="AD22:AF22"/>
    <mergeCell ref="Z20:AB20"/>
    <mergeCell ref="AD20:AF20"/>
    <mergeCell ref="P27:R27"/>
    <mergeCell ref="L25:R25"/>
    <mergeCell ref="L26:R26"/>
    <mergeCell ref="I28:K28"/>
    <mergeCell ref="L28:N28"/>
    <mergeCell ref="E25:K25"/>
    <mergeCell ref="L27:N27"/>
    <mergeCell ref="I27:K27"/>
    <mergeCell ref="L40:R40"/>
    <mergeCell ref="C41:D41"/>
    <mergeCell ref="C40:D40"/>
    <mergeCell ref="C43:D43"/>
    <mergeCell ref="Y38:AB38"/>
    <mergeCell ref="I52:R52"/>
    <mergeCell ref="E44:G44"/>
    <mergeCell ref="I44:K44"/>
    <mergeCell ref="L44:N44"/>
    <mergeCell ref="C45:D45"/>
    <mergeCell ref="B85:H85"/>
    <mergeCell ref="C67:D67"/>
    <mergeCell ref="C75:D75"/>
    <mergeCell ref="G75:X75"/>
    <mergeCell ref="M76:N76"/>
    <mergeCell ref="P76:Q76"/>
    <mergeCell ref="B70:H70"/>
    <mergeCell ref="M83:N83"/>
    <mergeCell ref="P83:Q83"/>
    <mergeCell ref="C82:D82"/>
    <mergeCell ref="C58:D58"/>
    <mergeCell ref="M68:N68"/>
    <mergeCell ref="P68:Q68"/>
    <mergeCell ref="B63:AT63"/>
    <mergeCell ref="B65:H65"/>
    <mergeCell ref="E58:G58"/>
    <mergeCell ref="L58:N58"/>
    <mergeCell ref="I58:K58"/>
    <mergeCell ref="P58:R58"/>
    <mergeCell ref="S58:U58"/>
    <mergeCell ref="B80:H80"/>
    <mergeCell ref="B78:H78"/>
    <mergeCell ref="B73:H73"/>
    <mergeCell ref="G82:X82"/>
    <mergeCell ref="L24:R24"/>
    <mergeCell ref="P29:R29"/>
    <mergeCell ref="C29:D29"/>
    <mergeCell ref="C33:R33"/>
    <mergeCell ref="C37:H37"/>
    <mergeCell ref="C51:H51"/>
    <mergeCell ref="E23:K23"/>
    <mergeCell ref="C23:D23"/>
    <mergeCell ref="C27:D27"/>
    <mergeCell ref="C25:D25"/>
    <mergeCell ref="C26:D26"/>
    <mergeCell ref="E26:K26"/>
    <mergeCell ref="E27:G27"/>
    <mergeCell ref="C22:D22"/>
    <mergeCell ref="E22:G22"/>
    <mergeCell ref="I22:K22"/>
    <mergeCell ref="L22:N22"/>
    <mergeCell ref="AN16:AT29"/>
    <mergeCell ref="AG22:AI22"/>
    <mergeCell ref="AK22:AM22"/>
    <mergeCell ref="AK27:AM27"/>
    <mergeCell ref="AG17:AM17"/>
    <mergeCell ref="AG24:AM24"/>
    <mergeCell ref="AG23:AM23"/>
    <mergeCell ref="AG16:AM16"/>
    <mergeCell ref="AG26:AM26"/>
    <mergeCell ref="AG25:AM25"/>
    <mergeCell ref="G67:X67"/>
    <mergeCell ref="P28:R28"/>
    <mergeCell ref="AK28:AM28"/>
    <mergeCell ref="AG27:AI27"/>
    <mergeCell ref="AD27:AF27"/>
    <mergeCell ref="L29:N29"/>
    <mergeCell ref="V95:W95"/>
    <mergeCell ref="S54:Y54"/>
    <mergeCell ref="AD29:AF29"/>
    <mergeCell ref="AG29:AI29"/>
    <mergeCell ref="AK29:AM29"/>
    <mergeCell ref="S29:U29"/>
    <mergeCell ref="W29:Y29"/>
    <mergeCell ref="S38:U38"/>
    <mergeCell ref="V38:X38"/>
    <mergeCell ref="W59:Y59"/>
    <mergeCell ref="B98:H98"/>
    <mergeCell ref="G95:H95"/>
    <mergeCell ref="J95:K95"/>
    <mergeCell ref="M95:N95"/>
    <mergeCell ref="P95:Q95"/>
    <mergeCell ref="B89:AM89"/>
    <mergeCell ref="B91:H91"/>
    <mergeCell ref="C94:D94"/>
    <mergeCell ref="G94:X94"/>
    <mergeCell ref="S95:T95"/>
  </mergeCells>
  <phoneticPr fontId="0" type="noConversion"/>
  <pageMargins left="0.75" right="0" top="0.25" bottom="0.25" header="0.5" footer="0.5"/>
  <pageSetup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Tournament Results Data</vt:lpstr>
      <vt:lpstr>Wall Sheets- sets pool play</vt:lpstr>
      <vt:lpstr>Wall Sheets 2-3 match pool play</vt:lpstr>
      <vt:lpstr>Instructions</vt:lpstr>
      <vt:lpstr> Access Data</vt:lpstr>
      <vt:lpstr>Web Results- sets pool play</vt:lpstr>
      <vt:lpstr>Web Results 2-3 match pool play</vt:lpstr>
      <vt:lpstr>'Wall Sheets 2-3 match pool play'!Print_Area</vt:lpstr>
      <vt:lpstr>'Wall Sheets- sets pool play'!Print_Area</vt:lpstr>
    </vt:vector>
  </TitlesOfParts>
  <Company>ARL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dc:creator>
  <cp:lastModifiedBy>Lisa Digiacinto</cp:lastModifiedBy>
  <cp:lastPrinted>2005-06-27T20:40:05Z</cp:lastPrinted>
  <dcterms:created xsi:type="dcterms:W3CDTF">2004-04-20T18:38:42Z</dcterms:created>
  <dcterms:modified xsi:type="dcterms:W3CDTF">2020-08-28T14:53:51Z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-1962465725</vt:i4>
  </property>
  <property fmtid="{D5CDD505-2E9C-101B-9397-08002B2CF9AE}" pid="3" name="_EmailSubject">
    <vt:lpwstr>Results Workbooks</vt:lpwstr>
  </property>
  <property fmtid="{D5CDD505-2E9C-101B-9397-08002B2CF9AE}" pid="4" name="_AuthorEmail">
    <vt:lpwstr>spellmans4@verizon.net</vt:lpwstr>
  </property>
  <property fmtid="{D5CDD505-2E9C-101B-9397-08002B2CF9AE}" pid="5" name="_AuthorEmailDisplayName">
    <vt:lpwstr>spellman</vt:lpwstr>
  </property>
  <property fmtid="{D5CDD505-2E9C-101B-9397-08002B2CF9AE}" pid="6" name="_PreviousAdHocReviewCycleID">
    <vt:i4>122412817</vt:i4>
  </property>
  <property fmtid="{D5CDD505-2E9C-101B-9397-08002B2CF9AE}" pid="7" name="_ReviewingToolsShownOnce">
    <vt:lpwstr/>
  </property>
</Properties>
</file>