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HRVA\Juniors\Tournament Wall Sheets\AES formats\"/>
    </mc:Choice>
  </mc:AlternateContent>
  <bookViews>
    <workbookView xWindow="0" yWindow="0" windowWidth="21636" windowHeight="8520"/>
  </bookViews>
  <sheets>
    <sheet name="Tournament Results Data" sheetId="25" r:id="rId1"/>
    <sheet name="Wall Sheets- pools only" sheetId="34" r:id="rId2"/>
    <sheet name="Wall Sheets-ties-playoffs" sheetId="36" r:id="rId3"/>
    <sheet name="Tourn Results Web-pools only" sheetId="37" state="hidden" r:id="rId4"/>
    <sheet name="Tournament Results Web-playoffs" sheetId="31" state="hidden" r:id="rId5"/>
  </sheets>
  <definedNames>
    <definedName name="_xlnm.Print_Area" localSheetId="1">'Wall Sheets- pools only'!$A$3:$AT$73</definedName>
    <definedName name="_xlnm.Print_Area" localSheetId="2">'Wall Sheets-ties-playoffs'!$A$3:$AS$58</definedName>
  </definedNames>
  <calcPr calcId="152511"/>
</workbook>
</file>

<file path=xl/calcChain.xml><?xml version="1.0" encoding="utf-8"?>
<calcChain xmlns="http://schemas.openxmlformats.org/spreadsheetml/2006/main">
  <c r="A89" i="25" l="1"/>
  <c r="H109" i="25"/>
  <c r="A109" i="25"/>
  <c r="H106" i="25"/>
  <c r="A106" i="25"/>
  <c r="H102" i="25"/>
  <c r="A102" i="25"/>
  <c r="H99" i="25"/>
  <c r="A99" i="25"/>
  <c r="H92" i="25"/>
  <c r="A92" i="25"/>
  <c r="H89" i="25"/>
  <c r="H85" i="25"/>
  <c r="A85" i="25"/>
  <c r="H82" i="25"/>
  <c r="A82" i="25"/>
  <c r="M91" i="37" s="1"/>
  <c r="H78" i="25"/>
  <c r="A78" i="25"/>
  <c r="B85" i="31"/>
  <c r="H75" i="25"/>
  <c r="A75" i="25"/>
  <c r="B80" i="37"/>
  <c r="I17" i="34"/>
  <c r="C15" i="34"/>
  <c r="I11" i="37"/>
  <c r="C11" i="37"/>
  <c r="I51" i="37"/>
  <c r="I47" i="37"/>
  <c r="I49" i="37"/>
  <c r="C52" i="37"/>
  <c r="C53" i="34"/>
  <c r="C48" i="37"/>
  <c r="I15" i="37"/>
  <c r="I13" i="37"/>
  <c r="C16" i="37"/>
  <c r="C13" i="37"/>
  <c r="C12" i="37"/>
  <c r="G106" i="25"/>
  <c r="A116" i="25"/>
  <c r="G99" i="25"/>
  <c r="F111" i="31" s="1"/>
  <c r="E18" i="37"/>
  <c r="L18" i="37"/>
  <c r="R17" i="25"/>
  <c r="S18" i="37"/>
  <c r="Y17" i="25"/>
  <c r="Z18" i="37"/>
  <c r="AF17" i="25"/>
  <c r="AG18" i="37"/>
  <c r="AM17" i="25"/>
  <c r="AN18" i="37" s="1"/>
  <c r="AE13" i="25"/>
  <c r="AF14" i="37" s="1"/>
  <c r="AN116" i="31"/>
  <c r="U121" i="31"/>
  <c r="U111" i="31"/>
  <c r="AK116" i="31"/>
  <c r="R121" i="31"/>
  <c r="R111" i="31"/>
  <c r="G116" i="25"/>
  <c r="AM116" i="31" s="1"/>
  <c r="AJ116" i="31" s="1"/>
  <c r="G109" i="25"/>
  <c r="T121" i="31" s="1"/>
  <c r="Q121" i="31" s="1"/>
  <c r="G102" i="25"/>
  <c r="T111" i="31" s="1"/>
  <c r="Q111" i="31" s="1"/>
  <c r="C1" i="37"/>
  <c r="D1" i="37"/>
  <c r="B3" i="37"/>
  <c r="D3" i="37"/>
  <c r="C5" i="37"/>
  <c r="D5" i="37"/>
  <c r="C8" i="37"/>
  <c r="C10" i="37"/>
  <c r="AB10" i="25"/>
  <c r="AC11" i="37" s="1"/>
  <c r="AE10" i="25"/>
  <c r="AF11" i="37" s="1"/>
  <c r="AH10" i="25"/>
  <c r="AI11" i="37" s="1"/>
  <c r="AQ11" i="37"/>
  <c r="I12" i="37"/>
  <c r="AB11" i="25"/>
  <c r="AC12" i="37" s="1"/>
  <c r="AE11" i="25"/>
  <c r="AF12" i="37" s="1"/>
  <c r="AH11" i="25"/>
  <c r="AI12" i="37" s="1"/>
  <c r="AQ12" i="37"/>
  <c r="AB12" i="25"/>
  <c r="AH12" i="25" s="1"/>
  <c r="AC13" i="37"/>
  <c r="AE12" i="25"/>
  <c r="AF13" i="37"/>
  <c r="AQ13" i="37"/>
  <c r="I14" i="37"/>
  <c r="AB13" i="25"/>
  <c r="AC14" i="37" s="1"/>
  <c r="AQ14" i="37"/>
  <c r="C15" i="37"/>
  <c r="AB14" i="25"/>
  <c r="AC15" i="37" s="1"/>
  <c r="AE14" i="25"/>
  <c r="AF15" i="37" s="1"/>
  <c r="AQ15" i="37"/>
  <c r="AB15" i="25"/>
  <c r="AC16" i="37" s="1"/>
  <c r="AE15" i="25"/>
  <c r="AF16" i="37"/>
  <c r="AQ16" i="37"/>
  <c r="C17" i="37"/>
  <c r="I17" i="37"/>
  <c r="AB16" i="25"/>
  <c r="AC17" i="37" s="1"/>
  <c r="AE16" i="25"/>
  <c r="AF17" i="37" s="1"/>
  <c r="AQ17" i="37"/>
  <c r="E19" i="37"/>
  <c r="L19" i="37"/>
  <c r="S19" i="37"/>
  <c r="Z19" i="37"/>
  <c r="AG19" i="37"/>
  <c r="AN19" i="37"/>
  <c r="E20" i="37"/>
  <c r="L20" i="37"/>
  <c r="S20" i="37"/>
  <c r="Z20" i="37"/>
  <c r="AG20" i="37"/>
  <c r="AN20" i="37"/>
  <c r="E21" i="37"/>
  <c r="L21" i="37"/>
  <c r="S21" i="37"/>
  <c r="Z21" i="37"/>
  <c r="AG21" i="37"/>
  <c r="AN21" i="37"/>
  <c r="E22" i="37"/>
  <c r="H22" i="37"/>
  <c r="I22" i="37"/>
  <c r="L22" i="37"/>
  <c r="O22" i="37"/>
  <c r="P22" i="37"/>
  <c r="S22" i="37"/>
  <c r="V22" i="37"/>
  <c r="W22" i="37"/>
  <c r="Z22" i="37"/>
  <c r="AC22" i="37"/>
  <c r="AD22" i="37"/>
  <c r="AG22" i="37"/>
  <c r="AJ22" i="37"/>
  <c r="AK22" i="37"/>
  <c r="AN22" i="37"/>
  <c r="AQ22" i="37"/>
  <c r="AR22" i="37"/>
  <c r="E23" i="37"/>
  <c r="H23" i="37"/>
  <c r="I23" i="37"/>
  <c r="L23" i="37"/>
  <c r="O23" i="37"/>
  <c r="P23" i="37"/>
  <c r="S23" i="37"/>
  <c r="V23" i="37"/>
  <c r="W23" i="37"/>
  <c r="Z23" i="37"/>
  <c r="AC23" i="37"/>
  <c r="AD23" i="37"/>
  <c r="AG23" i="37"/>
  <c r="AJ23" i="37"/>
  <c r="AK23" i="37"/>
  <c r="AN23" i="37"/>
  <c r="AQ23" i="37"/>
  <c r="AR23" i="37"/>
  <c r="D23" i="25"/>
  <c r="E24" i="37" s="1"/>
  <c r="K23" i="25"/>
  <c r="L24" i="37" s="1"/>
  <c r="R23" i="25"/>
  <c r="S24" i="37"/>
  <c r="Y23" i="25"/>
  <c r="Z24" i="37" s="1"/>
  <c r="AF23" i="25"/>
  <c r="AG24" i="37" s="1"/>
  <c r="AM23" i="25"/>
  <c r="AN24" i="37" s="1"/>
  <c r="E25" i="37"/>
  <c r="L25" i="37"/>
  <c r="S25" i="37"/>
  <c r="Z25" i="37"/>
  <c r="AG25" i="37"/>
  <c r="AN25" i="37"/>
  <c r="E26" i="37"/>
  <c r="L26" i="37"/>
  <c r="S26" i="37"/>
  <c r="Z26" i="37"/>
  <c r="AG26" i="37"/>
  <c r="AN26" i="37"/>
  <c r="E27" i="37"/>
  <c r="L27" i="37"/>
  <c r="S27" i="37"/>
  <c r="Z27" i="37"/>
  <c r="AG27" i="37"/>
  <c r="AN27" i="37"/>
  <c r="E28" i="37"/>
  <c r="H28" i="37"/>
  <c r="I28" i="37"/>
  <c r="L28" i="37"/>
  <c r="O28" i="37"/>
  <c r="P28" i="37"/>
  <c r="S28" i="37"/>
  <c r="V28" i="37"/>
  <c r="W28" i="37"/>
  <c r="Z28" i="37"/>
  <c r="AC28" i="37"/>
  <c r="AD28" i="37"/>
  <c r="AG28" i="37"/>
  <c r="AJ28" i="37"/>
  <c r="AK28" i="37"/>
  <c r="AN28" i="37"/>
  <c r="AQ28" i="37"/>
  <c r="AR28" i="37"/>
  <c r="E29" i="37"/>
  <c r="H29" i="37"/>
  <c r="I29" i="37"/>
  <c r="L29" i="37"/>
  <c r="O29" i="37"/>
  <c r="P29" i="37"/>
  <c r="S29" i="37"/>
  <c r="V29" i="37"/>
  <c r="W29" i="37"/>
  <c r="Z29" i="37"/>
  <c r="AC29" i="37"/>
  <c r="AD29" i="37"/>
  <c r="AG29" i="37"/>
  <c r="AJ29" i="37"/>
  <c r="AK29" i="37"/>
  <c r="AN29" i="37"/>
  <c r="AQ29" i="37"/>
  <c r="AR29" i="37"/>
  <c r="D29" i="25"/>
  <c r="E30" i="37" s="1"/>
  <c r="K29" i="25"/>
  <c r="L30" i="37"/>
  <c r="R29" i="25"/>
  <c r="S30" i="37" s="1"/>
  <c r="Y29" i="25"/>
  <c r="Z30" i="37" s="1"/>
  <c r="AF29" i="25"/>
  <c r="AG30" i="37" s="1"/>
  <c r="AM29" i="25"/>
  <c r="AN30" i="37"/>
  <c r="E31" i="37"/>
  <c r="L31" i="37"/>
  <c r="S31" i="37"/>
  <c r="Z31" i="37"/>
  <c r="AG31" i="37"/>
  <c r="AN31" i="37"/>
  <c r="E32" i="37"/>
  <c r="L32" i="37"/>
  <c r="S32" i="37"/>
  <c r="Z32" i="37"/>
  <c r="AG32" i="37"/>
  <c r="AN32" i="37"/>
  <c r="E33" i="37"/>
  <c r="L33" i="37"/>
  <c r="S33" i="37"/>
  <c r="Z33" i="37"/>
  <c r="AG33" i="37"/>
  <c r="AN33" i="37"/>
  <c r="E34" i="37"/>
  <c r="H34" i="37"/>
  <c r="I34" i="37"/>
  <c r="L34" i="37"/>
  <c r="O34" i="37"/>
  <c r="P34" i="37"/>
  <c r="S34" i="37"/>
  <c r="V34" i="37"/>
  <c r="W34" i="37"/>
  <c r="Z34" i="37"/>
  <c r="AC34" i="37"/>
  <c r="AD34" i="37"/>
  <c r="AG34" i="37"/>
  <c r="AJ34" i="37"/>
  <c r="AK34" i="37"/>
  <c r="AN34" i="37"/>
  <c r="AQ34" i="37"/>
  <c r="AR34" i="37"/>
  <c r="E35" i="37"/>
  <c r="H35" i="37"/>
  <c r="I35" i="37"/>
  <c r="L35" i="37"/>
  <c r="O35" i="37"/>
  <c r="P35" i="37"/>
  <c r="S35" i="37"/>
  <c r="V35" i="37"/>
  <c r="W35" i="37"/>
  <c r="Z35" i="37"/>
  <c r="AC35" i="37"/>
  <c r="AD35" i="37"/>
  <c r="AG35" i="37"/>
  <c r="AJ35" i="37"/>
  <c r="AK35" i="37"/>
  <c r="AN35" i="37"/>
  <c r="AQ35" i="37"/>
  <c r="AR35" i="37"/>
  <c r="D35" i="25"/>
  <c r="E36" i="37"/>
  <c r="K35" i="25"/>
  <c r="L36" i="37" s="1"/>
  <c r="R35" i="25"/>
  <c r="S36" i="37" s="1"/>
  <c r="E37" i="37"/>
  <c r="L37" i="37"/>
  <c r="S37" i="37"/>
  <c r="E38" i="37"/>
  <c r="L38" i="37"/>
  <c r="S38" i="37"/>
  <c r="E39" i="37"/>
  <c r="L39" i="37"/>
  <c r="S39" i="37"/>
  <c r="E40" i="37"/>
  <c r="H40" i="37"/>
  <c r="I40" i="37"/>
  <c r="L40" i="37"/>
  <c r="O40" i="37"/>
  <c r="P40" i="37"/>
  <c r="S40" i="37"/>
  <c r="V40" i="37"/>
  <c r="W40" i="37"/>
  <c r="E41" i="37"/>
  <c r="H41" i="37"/>
  <c r="I41" i="37"/>
  <c r="L41" i="37"/>
  <c r="O41" i="37"/>
  <c r="P41" i="37"/>
  <c r="S41" i="37"/>
  <c r="V41" i="37"/>
  <c r="W41" i="37"/>
  <c r="C44" i="37"/>
  <c r="C46" i="37"/>
  <c r="AB46" i="25"/>
  <c r="AC47" i="37"/>
  <c r="AE46" i="25"/>
  <c r="AF47" i="37"/>
  <c r="AH46" i="25"/>
  <c r="AI47" i="37" s="1"/>
  <c r="AQ47" i="37"/>
  <c r="I48" i="37"/>
  <c r="AB47" i="25"/>
  <c r="AH47" i="25" s="1"/>
  <c r="AC48" i="37"/>
  <c r="AE47" i="25"/>
  <c r="AF48" i="37"/>
  <c r="AQ48" i="37"/>
  <c r="C49" i="37"/>
  <c r="AB48" i="25"/>
  <c r="AH48" i="25" s="1"/>
  <c r="AC49" i="37"/>
  <c r="AE48" i="25"/>
  <c r="AF49" i="37"/>
  <c r="AQ49" i="37"/>
  <c r="C50" i="37"/>
  <c r="I50" i="37"/>
  <c r="AB49" i="25"/>
  <c r="AH49" i="25" s="1"/>
  <c r="AE49" i="25"/>
  <c r="AF50" i="37" s="1"/>
  <c r="AQ50" i="37"/>
  <c r="C51" i="37"/>
  <c r="AB50" i="25"/>
  <c r="AH50" i="25" s="1"/>
  <c r="AE50" i="25"/>
  <c r="AF51" i="37" s="1"/>
  <c r="AQ51" i="37"/>
  <c r="I52" i="37"/>
  <c r="AB51" i="25"/>
  <c r="AH51" i="25" s="1"/>
  <c r="AE51" i="25"/>
  <c r="AF52" i="37" s="1"/>
  <c r="AQ52" i="37"/>
  <c r="E53" i="37"/>
  <c r="L53" i="37"/>
  <c r="R52" i="25"/>
  <c r="S53" i="37"/>
  <c r="Y52" i="25"/>
  <c r="Z53" i="37" s="1"/>
  <c r="AF52" i="25"/>
  <c r="AG53" i="37" s="1"/>
  <c r="E54" i="37"/>
  <c r="L54" i="37"/>
  <c r="S54" i="37"/>
  <c r="Z54" i="37"/>
  <c r="AG54" i="37"/>
  <c r="E55" i="37"/>
  <c r="L55" i="37"/>
  <c r="S55" i="37"/>
  <c r="Z55" i="37"/>
  <c r="AG55" i="37"/>
  <c r="E56" i="37"/>
  <c r="L56" i="37"/>
  <c r="S56" i="37"/>
  <c r="Z56" i="37"/>
  <c r="AG56" i="37"/>
  <c r="E57" i="37"/>
  <c r="H57" i="37"/>
  <c r="I57" i="37"/>
  <c r="L57" i="37"/>
  <c r="O57" i="37"/>
  <c r="P57" i="37"/>
  <c r="S57" i="37"/>
  <c r="V57" i="37"/>
  <c r="W57" i="37"/>
  <c r="Z57" i="37"/>
  <c r="AC57" i="37"/>
  <c r="AD57" i="37"/>
  <c r="AG57" i="37"/>
  <c r="AJ57" i="37"/>
  <c r="AK57" i="37"/>
  <c r="E58" i="37"/>
  <c r="H58" i="37"/>
  <c r="I58" i="37"/>
  <c r="L58" i="37"/>
  <c r="O58" i="37"/>
  <c r="P58" i="37"/>
  <c r="S58" i="37"/>
  <c r="V58" i="37"/>
  <c r="W58" i="37"/>
  <c r="Z58" i="37"/>
  <c r="AC58" i="37"/>
  <c r="AD58" i="37"/>
  <c r="AG58" i="37"/>
  <c r="AJ58" i="37"/>
  <c r="AK58" i="37"/>
  <c r="D58" i="25"/>
  <c r="E59" i="37"/>
  <c r="K58" i="25"/>
  <c r="L59" i="37"/>
  <c r="R58" i="25"/>
  <c r="S59" i="37" s="1"/>
  <c r="Y58" i="25"/>
  <c r="Z59" i="37" s="1"/>
  <c r="AF58" i="25"/>
  <c r="AG59" i="37"/>
  <c r="E60" i="37"/>
  <c r="L60" i="37"/>
  <c r="S60" i="37"/>
  <c r="Z60" i="37"/>
  <c r="AG60" i="37"/>
  <c r="E61" i="37"/>
  <c r="L61" i="37"/>
  <c r="S61" i="37"/>
  <c r="Z61" i="37"/>
  <c r="AG61" i="37"/>
  <c r="E62" i="37"/>
  <c r="L62" i="37"/>
  <c r="S62" i="37"/>
  <c r="Z62" i="37"/>
  <c r="AG62" i="37"/>
  <c r="E63" i="37"/>
  <c r="H63" i="37"/>
  <c r="I63" i="37"/>
  <c r="L63" i="37"/>
  <c r="O63" i="37"/>
  <c r="P63" i="37"/>
  <c r="S63" i="37"/>
  <c r="V63" i="37"/>
  <c r="W63" i="37"/>
  <c r="Z63" i="37"/>
  <c r="AC63" i="37"/>
  <c r="AD63" i="37"/>
  <c r="AG63" i="37"/>
  <c r="AJ63" i="37"/>
  <c r="AK63" i="37"/>
  <c r="E64" i="37"/>
  <c r="H64" i="37"/>
  <c r="I64" i="37"/>
  <c r="L64" i="37"/>
  <c r="O64" i="37"/>
  <c r="P64" i="37"/>
  <c r="S64" i="37"/>
  <c r="V64" i="37"/>
  <c r="W64" i="37"/>
  <c r="Z64" i="37"/>
  <c r="AC64" i="37"/>
  <c r="AD64" i="37"/>
  <c r="AG64" i="37"/>
  <c r="AJ64" i="37"/>
  <c r="AK64" i="37"/>
  <c r="D64" i="25"/>
  <c r="E65" i="37" s="1"/>
  <c r="K64" i="25"/>
  <c r="L65" i="37" s="1"/>
  <c r="R64" i="25"/>
  <c r="S65" i="37"/>
  <c r="Y64" i="25"/>
  <c r="Z65" i="37"/>
  <c r="AF64" i="25"/>
  <c r="AG65" i="37" s="1"/>
  <c r="E66" i="37"/>
  <c r="L66" i="37"/>
  <c r="S66" i="37"/>
  <c r="Z66" i="37"/>
  <c r="AG66" i="37"/>
  <c r="E67" i="37"/>
  <c r="L67" i="37"/>
  <c r="S67" i="37"/>
  <c r="Z67" i="37"/>
  <c r="AG67" i="37"/>
  <c r="E68" i="37"/>
  <c r="L68" i="37"/>
  <c r="S68" i="37"/>
  <c r="Z68" i="37"/>
  <c r="AG68" i="37"/>
  <c r="E69" i="37"/>
  <c r="H69" i="37"/>
  <c r="I69" i="37"/>
  <c r="L69" i="37"/>
  <c r="O69" i="37"/>
  <c r="P69" i="37"/>
  <c r="S69" i="37"/>
  <c r="V69" i="37"/>
  <c r="W69" i="37"/>
  <c r="Z69" i="37"/>
  <c r="AC69" i="37"/>
  <c r="AD69" i="37"/>
  <c r="AG69" i="37"/>
  <c r="AJ69" i="37"/>
  <c r="AK69" i="37"/>
  <c r="E70" i="37"/>
  <c r="H70" i="37"/>
  <c r="I70" i="37"/>
  <c r="L70" i="37"/>
  <c r="O70" i="37"/>
  <c r="P70" i="37"/>
  <c r="S70" i="37"/>
  <c r="V70" i="37"/>
  <c r="W70" i="37"/>
  <c r="Z70" i="37"/>
  <c r="AC70" i="37"/>
  <c r="AD70" i="37"/>
  <c r="AG70" i="37"/>
  <c r="AJ70" i="37"/>
  <c r="AK70" i="37"/>
  <c r="C72" i="37"/>
  <c r="D72" i="37"/>
  <c r="B74" i="37"/>
  <c r="D74" i="37"/>
  <c r="C76" i="37"/>
  <c r="D76" i="37"/>
  <c r="C82" i="37"/>
  <c r="G75" i="25"/>
  <c r="G82" i="37"/>
  <c r="B85" i="37"/>
  <c r="C90" i="37"/>
  <c r="G82" i="25"/>
  <c r="G90" i="37"/>
  <c r="B93" i="37"/>
  <c r="B95" i="37"/>
  <c r="C97" i="37"/>
  <c r="G89" i="25"/>
  <c r="G97" i="37" s="1"/>
  <c r="B100" i="37"/>
  <c r="G113" i="25"/>
  <c r="Y115" i="31"/>
  <c r="B3" i="36"/>
  <c r="C3" i="36"/>
  <c r="A5" i="36"/>
  <c r="C5" i="36"/>
  <c r="B7" i="36"/>
  <c r="C7" i="36"/>
  <c r="B33" i="36"/>
  <c r="C33" i="36"/>
  <c r="A35" i="36"/>
  <c r="C35" i="36"/>
  <c r="B37" i="36"/>
  <c r="C37" i="36"/>
  <c r="O121" i="31"/>
  <c r="L121" i="31"/>
  <c r="I121" i="31"/>
  <c r="F121" i="31"/>
  <c r="F120" i="31"/>
  <c r="F110" i="31"/>
  <c r="A124" i="31"/>
  <c r="A117" i="31"/>
  <c r="A114" i="31"/>
  <c r="C50" i="34"/>
  <c r="I50" i="34"/>
  <c r="I51" i="34"/>
  <c r="C52" i="34"/>
  <c r="I52" i="34"/>
  <c r="I53" i="34"/>
  <c r="C54" i="34"/>
  <c r="I55" i="34"/>
  <c r="I12" i="34"/>
  <c r="I13" i="34"/>
  <c r="C14" i="34"/>
  <c r="I15" i="34"/>
  <c r="C16" i="34"/>
  <c r="I16" i="34"/>
  <c r="C18" i="34"/>
  <c r="I18" i="34"/>
  <c r="E69" i="31"/>
  <c r="H69" i="31"/>
  <c r="I69" i="31"/>
  <c r="L69" i="31"/>
  <c r="O69" i="31"/>
  <c r="P69" i="31"/>
  <c r="S69" i="31"/>
  <c r="V69" i="31"/>
  <c r="W69" i="31"/>
  <c r="Z69" i="31"/>
  <c r="AC69" i="31"/>
  <c r="AD69" i="31"/>
  <c r="AG69" i="31"/>
  <c r="AJ69" i="31"/>
  <c r="AK69" i="31"/>
  <c r="E70" i="31"/>
  <c r="H70" i="31"/>
  <c r="I70" i="31"/>
  <c r="L70" i="31"/>
  <c r="O70" i="31"/>
  <c r="P70" i="31"/>
  <c r="S70" i="31"/>
  <c r="V70" i="31"/>
  <c r="W70" i="31"/>
  <c r="Z70" i="31"/>
  <c r="AC70" i="31"/>
  <c r="AD70" i="31"/>
  <c r="AG70" i="31"/>
  <c r="AJ70" i="31"/>
  <c r="AK70" i="31"/>
  <c r="E63" i="31"/>
  <c r="H63" i="31"/>
  <c r="I63" i="31"/>
  <c r="L63" i="31"/>
  <c r="O63" i="31"/>
  <c r="P63" i="31"/>
  <c r="S63" i="31"/>
  <c r="V63" i="31"/>
  <c r="W63" i="31"/>
  <c r="Z63" i="31"/>
  <c r="AC63" i="31"/>
  <c r="AD63" i="31"/>
  <c r="AG63" i="31"/>
  <c r="AJ63" i="31"/>
  <c r="AK63" i="31"/>
  <c r="E64" i="31"/>
  <c r="H64" i="31"/>
  <c r="I64" i="31"/>
  <c r="L64" i="31"/>
  <c r="O64" i="31"/>
  <c r="P64" i="31"/>
  <c r="S64" i="31"/>
  <c r="V64" i="31"/>
  <c r="W64" i="31"/>
  <c r="Z64" i="31"/>
  <c r="AC64" i="31"/>
  <c r="AD64" i="31"/>
  <c r="AG64" i="31"/>
  <c r="AJ64" i="31"/>
  <c r="AK64" i="31"/>
  <c r="E57" i="31"/>
  <c r="H57" i="31"/>
  <c r="I57" i="31"/>
  <c r="L57" i="31"/>
  <c r="O57" i="31"/>
  <c r="P57" i="31"/>
  <c r="S57" i="31"/>
  <c r="V57" i="31"/>
  <c r="W57" i="31"/>
  <c r="Z57" i="31"/>
  <c r="AC57" i="31"/>
  <c r="AD57" i="31"/>
  <c r="AG57" i="31"/>
  <c r="AJ57" i="31"/>
  <c r="AK57" i="31"/>
  <c r="E58" i="31"/>
  <c r="H58" i="31"/>
  <c r="I58" i="31"/>
  <c r="L58" i="31"/>
  <c r="O58" i="31"/>
  <c r="P58" i="31"/>
  <c r="S58" i="31"/>
  <c r="V58" i="31"/>
  <c r="W58" i="31"/>
  <c r="Z58" i="31"/>
  <c r="AC58" i="31"/>
  <c r="AD58" i="31"/>
  <c r="AG58" i="31"/>
  <c r="AJ58" i="31"/>
  <c r="AK58" i="31"/>
  <c r="E40" i="31"/>
  <c r="H40" i="31"/>
  <c r="I40" i="31"/>
  <c r="L40" i="31"/>
  <c r="O40" i="31"/>
  <c r="P40" i="31"/>
  <c r="S40" i="31"/>
  <c r="V40" i="31"/>
  <c r="W40" i="31"/>
  <c r="E41" i="31"/>
  <c r="H41" i="31"/>
  <c r="I41" i="31"/>
  <c r="L41" i="31"/>
  <c r="O41" i="31"/>
  <c r="P41" i="31"/>
  <c r="S41" i="31"/>
  <c r="V41" i="31"/>
  <c r="W41" i="31"/>
  <c r="E34" i="31"/>
  <c r="H34" i="31"/>
  <c r="I34" i="31"/>
  <c r="L34" i="31"/>
  <c r="O34" i="31"/>
  <c r="P34" i="31"/>
  <c r="S34" i="31"/>
  <c r="V34" i="31"/>
  <c r="W34" i="31"/>
  <c r="Z34" i="31"/>
  <c r="AC34" i="31"/>
  <c r="AD34" i="31"/>
  <c r="AG34" i="31"/>
  <c r="AJ34" i="31"/>
  <c r="AK34" i="31"/>
  <c r="AN34" i="31"/>
  <c r="AQ34" i="31"/>
  <c r="AR34" i="31"/>
  <c r="E35" i="31"/>
  <c r="H35" i="31"/>
  <c r="I35" i="31"/>
  <c r="L35" i="31"/>
  <c r="O35" i="31"/>
  <c r="P35" i="31"/>
  <c r="S35" i="31"/>
  <c r="V35" i="31"/>
  <c r="W35" i="31"/>
  <c r="Z35" i="31"/>
  <c r="AC35" i="31"/>
  <c r="AD35" i="31"/>
  <c r="AG35" i="31"/>
  <c r="AJ35" i="31"/>
  <c r="AK35" i="31"/>
  <c r="AN35" i="31"/>
  <c r="AQ35" i="31"/>
  <c r="AR35" i="31"/>
  <c r="E28" i="31"/>
  <c r="H28" i="31"/>
  <c r="I28" i="31"/>
  <c r="L28" i="31"/>
  <c r="O28" i="31"/>
  <c r="P28" i="31"/>
  <c r="S28" i="31"/>
  <c r="V28" i="31"/>
  <c r="W28" i="31"/>
  <c r="Z28" i="31"/>
  <c r="AC28" i="31"/>
  <c r="AD28" i="31"/>
  <c r="AG28" i="31"/>
  <c r="AJ28" i="31"/>
  <c r="AK28" i="31"/>
  <c r="AN28" i="31"/>
  <c r="AQ28" i="31"/>
  <c r="AR28" i="31"/>
  <c r="E29" i="31"/>
  <c r="H29" i="31"/>
  <c r="I29" i="31"/>
  <c r="L29" i="31"/>
  <c r="O29" i="31"/>
  <c r="P29" i="31"/>
  <c r="S29" i="31"/>
  <c r="V29" i="31"/>
  <c r="W29" i="31"/>
  <c r="Z29" i="31"/>
  <c r="AC29" i="31"/>
  <c r="AD29" i="31"/>
  <c r="AG29" i="31"/>
  <c r="AJ29" i="31"/>
  <c r="AK29" i="31"/>
  <c r="AN29" i="31"/>
  <c r="AQ29" i="31"/>
  <c r="AR29" i="31"/>
  <c r="E22" i="31"/>
  <c r="H22" i="31"/>
  <c r="I22" i="31"/>
  <c r="L22" i="31"/>
  <c r="O22" i="31"/>
  <c r="P22" i="31"/>
  <c r="S22" i="31"/>
  <c r="V22" i="31"/>
  <c r="W22" i="31"/>
  <c r="Z22" i="31"/>
  <c r="AC22" i="31"/>
  <c r="AD22" i="31"/>
  <c r="AG22" i="31"/>
  <c r="AJ22" i="31"/>
  <c r="AK22" i="31"/>
  <c r="AN22" i="31"/>
  <c r="AQ22" i="31"/>
  <c r="AR22" i="31"/>
  <c r="E23" i="31"/>
  <c r="H23" i="31"/>
  <c r="I23" i="31"/>
  <c r="L23" i="31"/>
  <c r="O23" i="31"/>
  <c r="P23" i="31"/>
  <c r="S23" i="31"/>
  <c r="V23" i="31"/>
  <c r="W23" i="31"/>
  <c r="Z23" i="31"/>
  <c r="AC23" i="31"/>
  <c r="AD23" i="31"/>
  <c r="AG23" i="31"/>
  <c r="AJ23" i="31"/>
  <c r="AK23" i="31"/>
  <c r="AN23" i="31"/>
  <c r="AQ23" i="31"/>
  <c r="AR23" i="31"/>
  <c r="E68" i="34"/>
  <c r="L68" i="34"/>
  <c r="S68" i="34"/>
  <c r="Z68" i="34"/>
  <c r="AG68" i="34"/>
  <c r="E62" i="34"/>
  <c r="L62" i="34"/>
  <c r="S62" i="34"/>
  <c r="AG62" i="34"/>
  <c r="E56" i="34"/>
  <c r="L56" i="34"/>
  <c r="S56" i="34"/>
  <c r="Z56" i="34"/>
  <c r="AG56" i="34"/>
  <c r="E57" i="34"/>
  <c r="L57" i="34"/>
  <c r="S57" i="34"/>
  <c r="Z57" i="34"/>
  <c r="AG57" i="34"/>
  <c r="C47" i="34"/>
  <c r="E37" i="34"/>
  <c r="L37" i="34"/>
  <c r="S37" i="34"/>
  <c r="L31" i="34"/>
  <c r="S31" i="34"/>
  <c r="Z31" i="34"/>
  <c r="AN31" i="34"/>
  <c r="E25" i="34"/>
  <c r="S25" i="34"/>
  <c r="Z25" i="34"/>
  <c r="AG25" i="34"/>
  <c r="E19" i="34"/>
  <c r="L19" i="34"/>
  <c r="S19" i="34"/>
  <c r="Z19" i="34"/>
  <c r="AG19" i="34"/>
  <c r="AN19" i="34"/>
  <c r="E20" i="34"/>
  <c r="L20" i="34"/>
  <c r="S20" i="34"/>
  <c r="Z20" i="34"/>
  <c r="AG20" i="34"/>
  <c r="AN20" i="34"/>
  <c r="C9" i="34"/>
  <c r="P98" i="31"/>
  <c r="M98" i="31"/>
  <c r="G90" i="31"/>
  <c r="B100" i="31"/>
  <c r="B95" i="31"/>
  <c r="B93" i="31"/>
  <c r="G82" i="31"/>
  <c r="AC11" i="31"/>
  <c r="AF11" i="31"/>
  <c r="AI11" i="31"/>
  <c r="AQ11" i="31"/>
  <c r="AC12" i="31"/>
  <c r="AF12" i="31"/>
  <c r="AQ12" i="31"/>
  <c r="AC13" i="31"/>
  <c r="AF13" i="31"/>
  <c r="AQ13" i="31"/>
  <c r="AC14" i="31"/>
  <c r="AF14" i="31"/>
  <c r="AQ14" i="31"/>
  <c r="AC15" i="31"/>
  <c r="AF15" i="31"/>
  <c r="AQ15" i="31"/>
  <c r="AF16" i="31"/>
  <c r="AQ16" i="31"/>
  <c r="AC17" i="31"/>
  <c r="AF17" i="31"/>
  <c r="AQ17" i="31"/>
  <c r="E65" i="31"/>
  <c r="L65" i="31"/>
  <c r="S65" i="31"/>
  <c r="Z65" i="31"/>
  <c r="AG65" i="31"/>
  <c r="E66" i="31"/>
  <c r="L66" i="31"/>
  <c r="S66" i="31"/>
  <c r="Z66" i="31"/>
  <c r="AG66" i="31"/>
  <c r="E67" i="31"/>
  <c r="L67" i="31"/>
  <c r="S67" i="31"/>
  <c r="Z67" i="31"/>
  <c r="AG67" i="31"/>
  <c r="E68" i="31"/>
  <c r="L68" i="31"/>
  <c r="S68" i="31"/>
  <c r="Z68" i="31"/>
  <c r="AG68" i="31"/>
  <c r="E59" i="31"/>
  <c r="L59" i="31"/>
  <c r="S59" i="31"/>
  <c r="AG59" i="31"/>
  <c r="E60" i="31"/>
  <c r="L60" i="31"/>
  <c r="S60" i="31"/>
  <c r="Z60" i="31"/>
  <c r="AG60" i="31"/>
  <c r="E61" i="31"/>
  <c r="L61" i="31"/>
  <c r="S61" i="31"/>
  <c r="Z61" i="31"/>
  <c r="AG61" i="31"/>
  <c r="E62" i="31"/>
  <c r="L62" i="31"/>
  <c r="S62" i="31"/>
  <c r="Z62" i="31"/>
  <c r="AG62" i="31"/>
  <c r="E53" i="31"/>
  <c r="L53" i="31"/>
  <c r="S53" i="31"/>
  <c r="Z53" i="31"/>
  <c r="AG53" i="31"/>
  <c r="E54" i="31"/>
  <c r="L54" i="31"/>
  <c r="S54" i="31"/>
  <c r="Z54" i="31"/>
  <c r="AG54" i="31"/>
  <c r="E55" i="31"/>
  <c r="L55" i="31"/>
  <c r="S55" i="31"/>
  <c r="Z55" i="31"/>
  <c r="AG55" i="31"/>
  <c r="E56" i="31"/>
  <c r="L56" i="31"/>
  <c r="S56" i="31"/>
  <c r="Z56" i="31"/>
  <c r="AG56" i="31"/>
  <c r="C47" i="31"/>
  <c r="I47" i="31"/>
  <c r="AC47" i="31"/>
  <c r="AF47" i="31"/>
  <c r="AI47" i="31"/>
  <c r="AQ47" i="31"/>
  <c r="I48" i="31"/>
  <c r="AC48" i="31"/>
  <c r="AF48" i="31"/>
  <c r="AQ48" i="31"/>
  <c r="C49" i="31"/>
  <c r="I49" i="31"/>
  <c r="AC49" i="31"/>
  <c r="AF49" i="31"/>
  <c r="AQ49" i="31"/>
  <c r="I50" i="31"/>
  <c r="AC50" i="31"/>
  <c r="AQ50" i="31"/>
  <c r="C51" i="31"/>
  <c r="AC51" i="31"/>
  <c r="AQ51" i="31"/>
  <c r="I52" i="31"/>
  <c r="AC52" i="31"/>
  <c r="AQ52" i="31"/>
  <c r="C46" i="31"/>
  <c r="C44" i="31"/>
  <c r="E36" i="31"/>
  <c r="L36" i="31"/>
  <c r="S36" i="31"/>
  <c r="E37" i="31"/>
  <c r="L37" i="31"/>
  <c r="S37" i="31"/>
  <c r="E38" i="31"/>
  <c r="L38" i="31"/>
  <c r="S38" i="31"/>
  <c r="E39" i="31"/>
  <c r="L39" i="31"/>
  <c r="S39" i="31"/>
  <c r="L30" i="31"/>
  <c r="S30" i="31"/>
  <c r="Z30" i="31"/>
  <c r="AG30" i="31"/>
  <c r="AN30" i="31"/>
  <c r="E31" i="31"/>
  <c r="L31" i="31"/>
  <c r="S31" i="31"/>
  <c r="Z31" i="31"/>
  <c r="AG31" i="31"/>
  <c r="AN31" i="31"/>
  <c r="E32" i="31"/>
  <c r="L32" i="31"/>
  <c r="S32" i="31"/>
  <c r="Z32" i="31"/>
  <c r="AG32" i="31"/>
  <c r="AN32" i="31"/>
  <c r="E33" i="31"/>
  <c r="L33" i="31"/>
  <c r="S33" i="31"/>
  <c r="Z33" i="31"/>
  <c r="AG33" i="31"/>
  <c r="AN33" i="31"/>
  <c r="E24" i="31"/>
  <c r="S24" i="31"/>
  <c r="Z24" i="31"/>
  <c r="AG24" i="31"/>
  <c r="E25" i="31"/>
  <c r="L25" i="31"/>
  <c r="S25" i="31"/>
  <c r="Z25" i="31"/>
  <c r="AG25" i="31"/>
  <c r="AN25" i="31"/>
  <c r="E26" i="31"/>
  <c r="L26" i="31"/>
  <c r="S26" i="31"/>
  <c r="Z26" i="31"/>
  <c r="AG26" i="31"/>
  <c r="AN26" i="31"/>
  <c r="E27" i="31"/>
  <c r="L27" i="31"/>
  <c r="S27" i="31"/>
  <c r="Z27" i="31"/>
  <c r="AG27" i="31"/>
  <c r="AN27" i="31"/>
  <c r="E18" i="31"/>
  <c r="L18" i="31"/>
  <c r="S18" i="31"/>
  <c r="Z18" i="31"/>
  <c r="AG18" i="31"/>
  <c r="AN18" i="31"/>
  <c r="E19" i="31"/>
  <c r="L19" i="31"/>
  <c r="S19" i="31"/>
  <c r="Z19" i="31"/>
  <c r="AG19" i="31"/>
  <c r="AN19" i="31"/>
  <c r="E20" i="31"/>
  <c r="L20" i="31"/>
  <c r="S20" i="31"/>
  <c r="Z20" i="31"/>
  <c r="AG20" i="31"/>
  <c r="AN20" i="31"/>
  <c r="E21" i="31"/>
  <c r="L21" i="31"/>
  <c r="S21" i="31"/>
  <c r="Z21" i="31"/>
  <c r="AG21" i="31"/>
  <c r="AN21" i="31"/>
  <c r="I11" i="31"/>
  <c r="I12" i="31"/>
  <c r="C13" i="31"/>
  <c r="I14" i="31"/>
  <c r="C15" i="31"/>
  <c r="I15" i="31"/>
  <c r="C17" i="31"/>
  <c r="I17" i="31"/>
  <c r="C8" i="31"/>
  <c r="C10" i="31"/>
  <c r="C76" i="31"/>
  <c r="D76" i="31"/>
  <c r="B74" i="31"/>
  <c r="D74" i="31"/>
  <c r="C72" i="31"/>
  <c r="D72" i="31"/>
  <c r="AI43" i="34"/>
  <c r="A54" i="34"/>
  <c r="A53" i="34"/>
  <c r="A52" i="34"/>
  <c r="A51" i="34"/>
  <c r="A50" i="34"/>
  <c r="A16" i="34"/>
  <c r="A15" i="34"/>
  <c r="A14" i="34"/>
  <c r="A13" i="34"/>
  <c r="A12" i="34"/>
  <c r="C97" i="31"/>
  <c r="C90" i="31"/>
  <c r="C82" i="31"/>
  <c r="D45" i="34"/>
  <c r="C45" i="34"/>
  <c r="D43" i="34"/>
  <c r="C43" i="34"/>
  <c r="C3" i="34"/>
  <c r="D3" i="34"/>
  <c r="B5" i="34"/>
  <c r="D5" i="34"/>
  <c r="C7" i="34"/>
  <c r="D7" i="34"/>
  <c r="A11" i="34"/>
  <c r="A49" i="34"/>
  <c r="B3" i="31"/>
  <c r="C1" i="31"/>
  <c r="D1" i="31"/>
  <c r="D3" i="31"/>
  <c r="C5" i="31"/>
  <c r="D5" i="31"/>
  <c r="C16" i="31"/>
  <c r="C14" i="31"/>
  <c r="C12" i="31"/>
  <c r="C52" i="31"/>
  <c r="C50" i="31"/>
  <c r="C48" i="31"/>
  <c r="C17" i="34"/>
  <c r="C13" i="34"/>
  <c r="C55" i="34"/>
  <c r="M83" i="37"/>
  <c r="L111" i="31"/>
  <c r="C51" i="34"/>
  <c r="I16" i="31"/>
  <c r="I13" i="31"/>
  <c r="I51" i="31"/>
  <c r="B80" i="31"/>
  <c r="I14" i="34"/>
  <c r="I54" i="34"/>
  <c r="A107" i="31"/>
  <c r="C14" i="37"/>
  <c r="P98" i="37"/>
  <c r="M98" i="37"/>
  <c r="G97" i="31"/>
  <c r="C47" i="37"/>
  <c r="C11" i="31"/>
  <c r="C12" i="34"/>
  <c r="A113" i="25"/>
  <c r="AH116" i="31" s="1"/>
  <c r="I16" i="37"/>
  <c r="AB116" i="31"/>
  <c r="H116" i="25"/>
  <c r="H113" i="25"/>
  <c r="P83" i="37"/>
  <c r="M83" i="31"/>
  <c r="P83" i="31"/>
  <c r="AI50" i="31" l="1"/>
  <c r="AI50" i="37"/>
  <c r="AI52" i="37"/>
  <c r="AI52" i="31"/>
  <c r="AI13" i="37"/>
  <c r="AI13" i="31"/>
  <c r="AI51" i="37"/>
  <c r="AI51" i="31"/>
  <c r="AI48" i="37"/>
  <c r="AI48" i="31"/>
  <c r="AI49" i="37"/>
  <c r="AI49" i="31"/>
  <c r="AE116" i="31"/>
  <c r="M91" i="31"/>
  <c r="AG31" i="34"/>
  <c r="AC52" i="37"/>
  <c r="AC51" i="37"/>
  <c r="AC50" i="37"/>
  <c r="AN25" i="34"/>
  <c r="I111" i="31"/>
  <c r="AF51" i="31"/>
  <c r="L24" i="31"/>
  <c r="P91" i="31"/>
  <c r="AH16" i="25"/>
  <c r="AH14" i="25"/>
  <c r="AH13" i="25"/>
  <c r="Y116" i="31"/>
  <c r="O111" i="31"/>
  <c r="E30" i="31"/>
  <c r="AI12" i="31"/>
  <c r="B88" i="31"/>
  <c r="AH15" i="25"/>
  <c r="AF52" i="31"/>
  <c r="E31" i="34"/>
  <c r="P91" i="37"/>
  <c r="AC16" i="31"/>
  <c r="L25" i="34"/>
  <c r="B88" i="37"/>
  <c r="Z62" i="34"/>
  <c r="AN24" i="31"/>
  <c r="AF50" i="31"/>
  <c r="Z59" i="31"/>
  <c r="AI16" i="31" l="1"/>
  <c r="AI16" i="37"/>
  <c r="AI17" i="31"/>
  <c r="AI17" i="37"/>
  <c r="AI15" i="31"/>
  <c r="AI15" i="37"/>
  <c r="AI14" i="31"/>
  <c r="AI14" i="37"/>
</calcChain>
</file>

<file path=xl/sharedStrings.xml><?xml version="1.0" encoding="utf-8"?>
<sst xmlns="http://schemas.openxmlformats.org/spreadsheetml/2006/main" count="687" uniqueCount="106">
  <si>
    <t>Won</t>
  </si>
  <si>
    <t>Lost</t>
  </si>
  <si>
    <t>Finish Place</t>
  </si>
  <si>
    <t>Time</t>
  </si>
  <si>
    <t>1 vs 2 (3)</t>
  </si>
  <si>
    <t>ASAP</t>
  </si>
  <si>
    <t>2 vs 3 (1)</t>
  </si>
  <si>
    <t>Match #</t>
  </si>
  <si>
    <t>%</t>
  </si>
  <si>
    <t>Games</t>
  </si>
  <si>
    <t>-</t>
  </si>
  <si>
    <t>10</t>
  </si>
  <si>
    <t>8</t>
  </si>
  <si>
    <t>Match(Work)</t>
  </si>
  <si>
    <t>Score Game 1</t>
  </si>
  <si>
    <t>Score Game 2</t>
  </si>
  <si>
    <t>1</t>
  </si>
  <si>
    <t>2</t>
  </si>
  <si>
    <t>3</t>
  </si>
  <si>
    <t>4</t>
  </si>
  <si>
    <t>5</t>
  </si>
  <si>
    <t>6</t>
  </si>
  <si>
    <t>8:30 AM</t>
  </si>
  <si>
    <t>9:30 AM</t>
  </si>
  <si>
    <t xml:space="preserve">Tournament:  </t>
  </si>
  <si>
    <t xml:space="preserve">Site:  </t>
  </si>
  <si>
    <t>7</t>
  </si>
  <si>
    <t>Teams</t>
  </si>
  <si>
    <t>1.</t>
  </si>
  <si>
    <t>2.</t>
  </si>
  <si>
    <t>3.</t>
  </si>
  <si>
    <t>4.</t>
  </si>
  <si>
    <t>vs</t>
  </si>
  <si>
    <t>Team</t>
  </si>
  <si>
    <t>Pool A</t>
  </si>
  <si>
    <t xml:space="preserve">Date:  </t>
  </si>
  <si>
    <t>9</t>
  </si>
  <si>
    <t>Score</t>
  </si>
  <si>
    <t>Pool Tiebreakers</t>
  </si>
  <si>
    <t>Tiebreaker #1</t>
  </si>
  <si>
    <t>Tiebreaker #2</t>
  </si>
  <si>
    <t>Tiebreaker #3</t>
  </si>
  <si>
    <t>5.</t>
  </si>
  <si>
    <t>highlighted when scores are entered</t>
  </si>
  <si>
    <t>Note: Winning team names should appear</t>
  </si>
  <si>
    <t>Pool Tiebreaker #1</t>
  </si>
  <si>
    <t>Pool Tiebreaker  #2</t>
  </si>
  <si>
    <t>Pool Tiebreaker #3</t>
  </si>
  <si>
    <t>6.</t>
  </si>
  <si>
    <t>7.</t>
  </si>
  <si>
    <t>11</t>
  </si>
  <si>
    <t>1 vs 2 (7)</t>
  </si>
  <si>
    <t>3 vs 4 (2)</t>
  </si>
  <si>
    <t>4 vs 5 (3)</t>
  </si>
  <si>
    <t>5 vs 6 (4)</t>
  </si>
  <si>
    <t>7 vs 1 (6)</t>
  </si>
  <si>
    <t>6 vs 7 (5)</t>
  </si>
  <si>
    <t>2 vs 5 (1)</t>
  </si>
  <si>
    <t>1 vs 4 (5)</t>
  </si>
  <si>
    <t>3 vs 6 (2)</t>
  </si>
  <si>
    <t>4 vs 7 (3)</t>
  </si>
  <si>
    <t>5 vs 7 (6)</t>
  </si>
  <si>
    <t>1 vs 6 (7)</t>
  </si>
  <si>
    <t>2 vs 7 (1)</t>
  </si>
  <si>
    <t>3 vs 1 (2)</t>
  </si>
  <si>
    <t>4 vs 2 (3)</t>
  </si>
  <si>
    <t>5 vs 3 (4)</t>
  </si>
  <si>
    <t>2 vs 6 (7)</t>
  </si>
  <si>
    <t>3 vs 7 (6)</t>
  </si>
  <si>
    <t>1 vs 5 (4)</t>
  </si>
  <si>
    <t>4 vs 5 (6)</t>
  </si>
  <si>
    <t>1 vs 3 (2)</t>
  </si>
  <si>
    <t>4 vs 6 (5)</t>
  </si>
  <si>
    <t>1 vs 4 (3)</t>
  </si>
  <si>
    <t>2 vs 5 (6)</t>
  </si>
  <si>
    <t>3 vs 5 (4)</t>
  </si>
  <si>
    <t>2 vs 6 (1)</t>
  </si>
  <si>
    <t>4 vs 3 (5)</t>
  </si>
  <si>
    <t>1 vs 6 (2)</t>
  </si>
  <si>
    <t>4 vs 2 (6)</t>
  </si>
  <si>
    <t>1 vs 5 (3)</t>
  </si>
  <si>
    <t>3 vs 6 (1)</t>
  </si>
  <si>
    <t>No user data entry allowed on this sheet.</t>
  </si>
  <si>
    <t>Make changes on Tournament Results Data sheet</t>
  </si>
  <si>
    <t>Team name and code will appear automatically</t>
  </si>
  <si>
    <t>In playoff matches below, enter team ID</t>
  </si>
  <si>
    <t>Semifinal Match #1</t>
  </si>
  <si>
    <t>Game 1</t>
  </si>
  <si>
    <t>Game 2</t>
  </si>
  <si>
    <t>Game 3</t>
  </si>
  <si>
    <t>Semifinal Match #2</t>
  </si>
  <si>
    <t>Finals Match</t>
  </si>
  <si>
    <t>Playoffs</t>
  </si>
  <si>
    <t>,</t>
  </si>
  <si>
    <t>Tiebreaker sets are 25 points,switch at 13</t>
  </si>
  <si>
    <t>per USAV and Region rules</t>
  </si>
  <si>
    <t>In tiebreaker or playoff matches below, enter team ID</t>
  </si>
  <si>
    <t>Sets</t>
  </si>
  <si>
    <t>Score Set 1</t>
  </si>
  <si>
    <t>Score Set 2</t>
  </si>
  <si>
    <t>Tiebreaker sets are 25 points,</t>
  </si>
  <si>
    <t>switch at 13 per USAV and Region rules</t>
  </si>
  <si>
    <t>Semifinal loser with least distance to travel works finals</t>
  </si>
  <si>
    <t>Court 1</t>
  </si>
  <si>
    <t>Court 2</t>
  </si>
  <si>
    <t>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</si>
</sst>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9" formatCode="0.000"/>
    <numFmt numFmtId="170" formatCode="0.0"/>
    <numFmt numFmtId="174" formatCode="[$-409]mmmm\ d\,\ yyyy;@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49" fontId="0" fillId="0" borderId="0" xfId="0" applyNumberFormat="1"/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" fillId="0" borderId="0" xfId="0" applyFont="1"/>
    <xf numFmtId="49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right"/>
    </xf>
    <xf numFmtId="49" fontId="0" fillId="0" borderId="0" xfId="0" applyNumberFormat="1" applyBorder="1" applyAlignment="1">
      <alignment horizontal="left"/>
    </xf>
    <xf numFmtId="1" fontId="0" fillId="0" borderId="0" xfId="0" applyNumberFormat="1"/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0" xfId="0" applyNumberFormat="1" applyBorder="1"/>
    <xf numFmtId="0" fontId="0" fillId="0" borderId="0" xfId="0" applyBorder="1"/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0" fillId="0" borderId="0" xfId="0" applyNumberFormat="1" applyBorder="1" applyAlignment="1"/>
    <xf numFmtId="49" fontId="0" fillId="0" borderId="6" xfId="0" applyNumberFormat="1" applyBorder="1" applyAlignment="1"/>
    <xf numFmtId="0" fontId="1" fillId="0" borderId="6" xfId="0" applyFont="1" applyBorder="1" applyAlignment="1">
      <alignment horizontal="center"/>
    </xf>
    <xf numFmtId="0" fontId="0" fillId="0" borderId="10" xfId="0" applyNumberFormat="1" applyBorder="1" applyAlignment="1">
      <alignment horizontal="right"/>
    </xf>
    <xf numFmtId="0" fontId="0" fillId="0" borderId="9" xfId="0" applyNumberFormat="1" applyBorder="1" applyAlignment="1">
      <alignment horizontal="right"/>
    </xf>
    <xf numFmtId="49" fontId="0" fillId="0" borderId="9" xfId="0" applyNumberFormat="1" applyBorder="1" applyAlignment="1"/>
    <xf numFmtId="49" fontId="0" fillId="0" borderId="8" xfId="0" applyNumberFormat="1" applyBorder="1" applyAlignment="1"/>
    <xf numFmtId="1" fontId="0" fillId="0" borderId="0" xfId="0" quotePrefix="1" applyNumberFormat="1"/>
    <xf numFmtId="0" fontId="0" fillId="0" borderId="0" xfId="0" applyAlignment="1"/>
    <xf numFmtId="0" fontId="2" fillId="0" borderId="0" xfId="0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1" xfId="0" applyFon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4" xfId="0" applyNumberFormat="1" applyBorder="1" applyAlignment="1"/>
    <xf numFmtId="49" fontId="0" fillId="0" borderId="15" xfId="0" applyNumberFormat="1" applyBorder="1" applyAlignme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0" fillId="0" borderId="16" xfId="0" applyNumberFormat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0" borderId="17" xfId="0" applyNumberFormat="1" applyBorder="1" applyAlignmen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0" fillId="0" borderId="28" xfId="0" applyNumberFormat="1" applyBorder="1" applyAlignment="1">
      <alignment horizontal="right"/>
    </xf>
    <xf numFmtId="0" fontId="0" fillId="0" borderId="11" xfId="0" applyNumberFormat="1" applyBorder="1" applyAlignment="1">
      <alignment horizontal="right"/>
    </xf>
    <xf numFmtId="0" fontId="0" fillId="0" borderId="11" xfId="0" applyNumberFormat="1" applyBorder="1" applyAlignment="1">
      <alignment horizontal="left"/>
    </xf>
    <xf numFmtId="0" fontId="0" fillId="0" borderId="10" xfId="0" applyNumberFormat="1" applyBorder="1" applyAlignment="1">
      <alignment horizontal="left"/>
    </xf>
    <xf numFmtId="1" fontId="0" fillId="0" borderId="18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34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38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" fontId="0" fillId="0" borderId="36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>
      <alignment horizontal="center" wrapText="1"/>
    </xf>
    <xf numFmtId="49" fontId="0" fillId="0" borderId="30" xfId="0" applyNumberFormat="1" applyBorder="1" applyAlignment="1">
      <alignment horizontal="center" wrapText="1"/>
    </xf>
    <xf numFmtId="49" fontId="0" fillId="0" borderId="39" xfId="0" applyNumberFormat="1" applyBorder="1" applyAlignment="1">
      <alignment horizontal="center" wrapText="1"/>
    </xf>
    <xf numFmtId="1" fontId="0" fillId="0" borderId="8" xfId="0" applyNumberFormat="1" applyBorder="1" applyAlignment="1" applyProtection="1">
      <alignment horizontal="center"/>
      <protection locked="0"/>
    </xf>
    <xf numFmtId="49" fontId="0" fillId="0" borderId="32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20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33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0" fontId="0" fillId="0" borderId="1" xfId="0" applyNumberFormat="1" applyBorder="1" applyAlignment="1">
      <alignment horizontal="left"/>
    </xf>
    <xf numFmtId="0" fontId="0" fillId="0" borderId="20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right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24" xfId="0" applyNumberFormat="1" applyBorder="1" applyAlignment="1">
      <alignment horizontal="center" wrapText="1"/>
    </xf>
    <xf numFmtId="49" fontId="0" fillId="0" borderId="25" xfId="0" applyNumberFormat="1" applyBorder="1" applyAlignment="1">
      <alignment horizontal="center" wrapText="1"/>
    </xf>
    <xf numFmtId="49" fontId="0" fillId="0" borderId="37" xfId="0" applyNumberFormat="1" applyBorder="1" applyAlignment="1">
      <alignment horizontal="center" wrapText="1"/>
    </xf>
    <xf numFmtId="49" fontId="0" fillId="0" borderId="27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35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0" fillId="0" borderId="38" xfId="0" applyNumberFormat="1" applyBorder="1" applyAlignment="1">
      <alignment horizontal="center" wrapText="1"/>
    </xf>
    <xf numFmtId="1" fontId="0" fillId="0" borderId="22" xfId="0" applyNumberFormat="1" applyBorder="1" applyAlignment="1" applyProtection="1">
      <alignment horizontal="right"/>
      <protection locked="0"/>
    </xf>
    <xf numFmtId="1" fontId="0" fillId="0" borderId="12" xfId="0" applyNumberFormat="1" applyBorder="1" applyAlignment="1" applyProtection="1">
      <alignment horizontal="right"/>
      <protection locked="0"/>
    </xf>
    <xf numFmtId="1" fontId="0" fillId="0" borderId="12" xfId="0" applyNumberFormat="1" applyBorder="1" applyAlignment="1" applyProtection="1">
      <alignment horizontal="left"/>
      <protection locked="0"/>
    </xf>
    <xf numFmtId="1" fontId="0" fillId="0" borderId="23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1" xfId="0" applyNumberFormat="1" applyBorder="1" applyAlignment="1" applyProtection="1">
      <alignment horizontal="right"/>
      <protection locked="0"/>
    </xf>
    <xf numFmtId="1" fontId="0" fillId="0" borderId="1" xfId="0" applyNumberFormat="1" applyBorder="1" applyAlignment="1" applyProtection="1">
      <alignment horizontal="left"/>
      <protection locked="0"/>
    </xf>
    <xf numFmtId="1" fontId="0" fillId="0" borderId="20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</xf>
    <xf numFmtId="49" fontId="0" fillId="0" borderId="20" xfId="0" applyNumberFormat="1" applyBorder="1" applyAlignment="1" applyProtection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4" fontId="0" fillId="0" borderId="0" xfId="0" applyNumberFormat="1" applyAlignment="1" applyProtection="1">
      <alignment horizontal="left"/>
      <protection locked="0"/>
    </xf>
    <xf numFmtId="1" fontId="0" fillId="0" borderId="13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left"/>
    </xf>
    <xf numFmtId="1" fontId="0" fillId="0" borderId="20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49" fontId="0" fillId="0" borderId="22" xfId="0" applyNumberFormat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1" fontId="0" fillId="0" borderId="22" xfId="0" applyNumberFormat="1" applyBorder="1" applyAlignment="1">
      <alignment horizontal="right"/>
    </xf>
    <xf numFmtId="1" fontId="0" fillId="0" borderId="12" xfId="0" applyNumberFormat="1" applyBorder="1" applyAlignment="1">
      <alignment horizontal="right"/>
    </xf>
    <xf numFmtId="1" fontId="0" fillId="0" borderId="12" xfId="0" applyNumberFormat="1" applyBorder="1" applyAlignment="1">
      <alignment horizontal="left"/>
    </xf>
    <xf numFmtId="1" fontId="0" fillId="0" borderId="23" xfId="0" applyNumberFormat="1" applyBorder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49" fontId="0" fillId="0" borderId="33" xfId="0" applyNumberFormat="1" applyBorder="1" applyAlignment="1">
      <alignment horizontal="center"/>
    </xf>
    <xf numFmtId="170" fontId="0" fillId="0" borderId="13" xfId="0" applyNumberForma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1" fontId="0" fillId="0" borderId="40" xfId="0" applyNumberFormat="1" applyBorder="1" applyAlignment="1">
      <alignment horizontal="left"/>
    </xf>
    <xf numFmtId="49" fontId="0" fillId="0" borderId="38" xfId="0" applyNumberFormat="1" applyBorder="1" applyAlignment="1">
      <alignment horizontal="center"/>
    </xf>
    <xf numFmtId="49" fontId="0" fillId="0" borderId="13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9" fontId="0" fillId="0" borderId="20" xfId="0" applyNumberFormat="1" applyBorder="1" applyAlignment="1">
      <alignment horizontal="left"/>
    </xf>
    <xf numFmtId="1" fontId="0" fillId="0" borderId="33" xfId="0" applyNumberFormat="1" applyBorder="1" applyAlignment="1">
      <alignment horizontal="left"/>
    </xf>
    <xf numFmtId="49" fontId="0" fillId="0" borderId="37" xfId="0" applyNumberFormat="1" applyBorder="1" applyAlignment="1">
      <alignment horizontal="center"/>
    </xf>
    <xf numFmtId="170" fontId="0" fillId="0" borderId="22" xfId="0" applyNumberFormat="1" applyBorder="1" applyAlignment="1">
      <alignment horizontal="right"/>
    </xf>
    <xf numFmtId="170" fontId="0" fillId="0" borderId="12" xfId="0" applyNumberForma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3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left"/>
    </xf>
    <xf numFmtId="0" fontId="2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2" fillId="0" borderId="11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/>
    </xf>
    <xf numFmtId="1" fontId="0" fillId="0" borderId="11" xfId="0" applyNumberFormat="1" applyBorder="1" applyAlignment="1">
      <alignment horizontal="left"/>
    </xf>
  </cellXfs>
  <cellStyles count="1">
    <cellStyle name="Normal" xfId="0" builtinId="0"/>
  </cellStyles>
  <dxfs count="1"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K117"/>
  <sheetViews>
    <sheetView tabSelected="1" topLeftCell="A49" zoomScaleNormal="100" workbookViewId="0">
      <selection activeCell="B46" sqref="B46:G46"/>
    </sheetView>
  </sheetViews>
  <sheetFormatPr defaultRowHeight="13.2" x14ac:dyDescent="0.25"/>
  <cols>
    <col min="1" max="1" width="2" style="3" bestFit="1" customWidth="1"/>
    <col min="2" max="2" width="13.109375" style="1" bestFit="1" customWidth="1"/>
    <col min="3" max="3" width="7.88671875" style="1" customWidth="1"/>
    <col min="4" max="45" width="1.6640625" style="1" customWidth="1"/>
    <col min="46" max="46" width="3.6640625" customWidth="1"/>
    <col min="47" max="63" width="1.6640625" customWidth="1"/>
  </cols>
  <sheetData>
    <row r="1" spans="1:45" x14ac:dyDescent="0.25">
      <c r="B1" s="49" t="s">
        <v>24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45" x14ac:dyDescent="0.25">
      <c r="B2" s="5"/>
    </row>
    <row r="3" spans="1:45" x14ac:dyDescent="0.25">
      <c r="A3" s="110" t="s">
        <v>35</v>
      </c>
      <c r="B3" s="110"/>
      <c r="C3" s="143"/>
      <c r="D3" s="143"/>
      <c r="E3" s="143"/>
      <c r="F3" s="143"/>
      <c r="G3" s="143"/>
      <c r="H3" s="143"/>
      <c r="I3" s="143"/>
      <c r="J3" s="143"/>
      <c r="K3" s="143"/>
      <c r="U3" s="48"/>
    </row>
    <row r="4" spans="1:45" x14ac:dyDescent="0.25">
      <c r="B4" s="5"/>
      <c r="U4" s="48"/>
    </row>
    <row r="5" spans="1:45" x14ac:dyDescent="0.25">
      <c r="B5" s="49" t="s">
        <v>25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45" ht="11.25" customHeight="1" thickBot="1" x14ac:dyDescent="0.3"/>
    <row r="7" spans="1:45" x14ac:dyDescent="0.25">
      <c r="A7" s="6"/>
      <c r="B7" s="111" t="s">
        <v>34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00"/>
      <c r="S7" s="101"/>
      <c r="T7" s="101"/>
      <c r="U7" s="101"/>
      <c r="V7" s="101"/>
      <c r="W7" s="101"/>
      <c r="X7" s="101"/>
      <c r="Y7" s="101"/>
      <c r="Z7" s="101"/>
      <c r="AA7" s="102"/>
      <c r="AB7" s="100" t="s">
        <v>97</v>
      </c>
      <c r="AC7" s="101"/>
      <c r="AD7" s="101"/>
      <c r="AE7" s="101"/>
      <c r="AF7" s="101"/>
      <c r="AG7" s="101"/>
      <c r="AH7" s="101"/>
      <c r="AI7" s="101"/>
      <c r="AJ7" s="101"/>
      <c r="AK7" s="102"/>
      <c r="AL7" s="100"/>
      <c r="AM7" s="101"/>
      <c r="AN7" s="101"/>
      <c r="AO7" s="102"/>
      <c r="AP7" s="113" t="s">
        <v>2</v>
      </c>
      <c r="AQ7" s="114"/>
      <c r="AR7" s="114"/>
      <c r="AS7" s="115"/>
    </row>
    <row r="8" spans="1:45" x14ac:dyDescent="0.25">
      <c r="A8" s="7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106"/>
      <c r="S8" s="70"/>
      <c r="T8" s="70"/>
      <c r="U8" s="70"/>
      <c r="V8" s="70"/>
      <c r="W8" s="70"/>
      <c r="X8" s="70"/>
      <c r="Y8" s="70"/>
      <c r="Z8" s="70"/>
      <c r="AA8" s="84"/>
      <c r="AB8" s="103"/>
      <c r="AC8" s="104"/>
      <c r="AD8" s="104"/>
      <c r="AE8" s="104"/>
      <c r="AF8" s="104"/>
      <c r="AG8" s="104"/>
      <c r="AH8" s="104"/>
      <c r="AI8" s="104"/>
      <c r="AJ8" s="104"/>
      <c r="AK8" s="105"/>
      <c r="AL8" s="106"/>
      <c r="AM8" s="70"/>
      <c r="AN8" s="70"/>
      <c r="AO8" s="84"/>
      <c r="AP8" s="116"/>
      <c r="AQ8" s="117"/>
      <c r="AR8" s="117"/>
      <c r="AS8" s="118"/>
    </row>
    <row r="9" spans="1:45" x14ac:dyDescent="0.25">
      <c r="A9" s="7"/>
      <c r="B9" s="70" t="s">
        <v>27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103"/>
      <c r="S9" s="104"/>
      <c r="T9" s="104"/>
      <c r="U9" s="104"/>
      <c r="V9" s="104"/>
      <c r="W9" s="104"/>
      <c r="X9" s="104"/>
      <c r="Y9" s="104"/>
      <c r="Z9" s="104"/>
      <c r="AA9" s="105"/>
      <c r="AB9" s="88" t="s">
        <v>0</v>
      </c>
      <c r="AC9" s="89"/>
      <c r="AD9" s="90"/>
      <c r="AE9" s="88" t="s">
        <v>1</v>
      </c>
      <c r="AF9" s="89"/>
      <c r="AG9" s="90"/>
      <c r="AH9" s="88" t="s">
        <v>8</v>
      </c>
      <c r="AI9" s="89"/>
      <c r="AJ9" s="89"/>
      <c r="AK9" s="90"/>
      <c r="AL9" s="103"/>
      <c r="AM9" s="104"/>
      <c r="AN9" s="104"/>
      <c r="AO9" s="105"/>
      <c r="AP9" s="119"/>
      <c r="AQ9" s="120"/>
      <c r="AR9" s="120"/>
      <c r="AS9" s="121"/>
    </row>
    <row r="10" spans="1:45" x14ac:dyDescent="0.25">
      <c r="A10" s="8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6"/>
      <c r="AB10" s="97">
        <f>(ABS(D21)&gt;ABS(H21))+(ABS(D22)&gt;ABS(H22))+(ABS(AM21)&gt;ABS(AQ21))+(ABS(AM22)&gt;ABS(AQ22))+(ABS(AC27)&gt;ABS(Y27))+(ABS(AC28)&gt;ABS(Y28))+(ABS(H33)&gt;ABS(D33))+(ABS(H34)&gt;ABS(D34))+(ABS(R33)&gt;ABS(V33))+(ABS(R34)&gt;ABS(V34))+(ABS(K39)&gt;ABS(O39))+(ABS(K40)&gt;ABS(O40))</f>
        <v>0</v>
      </c>
      <c r="AC10" s="98"/>
      <c r="AD10" s="99"/>
      <c r="AE10" s="97">
        <f>(ABS(D21)&lt;ABS(H21))+(ABS(D22)&lt;ABS(H22))+(ABS(AM21)&lt;ABS(AQ21))+(ABS(AM22)&lt;ABS(AQ22))+(ABS(AC27)&lt;ABS(Y27))+(ABS(AC28)&lt;ABS(Y28))+(ABS(H33)&lt;ABS(D33))+(ABS(H34)&lt;ABS(D34))+(ABS(R33)&lt;ABS(V33))+(ABS(R34)&lt;ABS(V34))+(ABS(K39)&lt;ABS(O39))+(ABS(K40)&lt;ABS(O40))</f>
        <v>0</v>
      </c>
      <c r="AF10" s="98"/>
      <c r="AG10" s="99"/>
      <c r="AH10" s="85" t="e">
        <f t="shared" ref="AH10:AH16" si="0">AB10/(AB10+AE10)</f>
        <v>#DIV/0!</v>
      </c>
      <c r="AI10" s="86"/>
      <c r="AJ10" s="86"/>
      <c r="AK10" s="87"/>
      <c r="AL10" s="88"/>
      <c r="AM10" s="89"/>
      <c r="AN10" s="89"/>
      <c r="AO10" s="90"/>
      <c r="AP10" s="91"/>
      <c r="AQ10" s="92"/>
      <c r="AR10" s="92"/>
      <c r="AS10" s="93"/>
    </row>
    <row r="11" spans="1:45" x14ac:dyDescent="0.25">
      <c r="A11" s="8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6"/>
      <c r="AB11" s="97">
        <f>(ABS(D22)&lt;ABS(H22))+(ABS(D21)&lt;ABS(H21))+(ABS(AM27)&lt;ABS(AQ27))+(ABS(AM28)&lt;ABS(AQ28))+(ABS(AC33)&lt;ABS(Y33))+(ABS(AC34)&lt;ABS(Y34))+(ABS(AF34)&gt;ABS(AJ34))+(ABS(AF33)&gt;ABS(AJ33))+(ABS(R21)&gt;ABS(V21))+(ABS(R22)&gt;ABS(V22))+(ABS(K27)&gt;ABS(O27))+(ABS(K28)&gt;ABS(O28))</f>
        <v>0</v>
      </c>
      <c r="AC11" s="98"/>
      <c r="AD11" s="99"/>
      <c r="AE11" s="97">
        <f>(ABS(H22)&lt;ABS(D22))+(ABS(H21)&lt;ABS(D21))+(ABS(AM27)&gt;ABS(AQ27))+(ABS(AM28)&gt;ABS(AQ28))+(ABS(AF33)&lt;ABS(AJ33))+(ABS(AF34)&lt;ABS(AJ34))+(ABS(AC34)&gt;ABS(Y34))+(ABS(AC33)&gt;ABS(Y33))+(ABS(V21)&gt;ABS(R21))+(ABS(V22)&gt;ABS(R22))+(ABS(O27)&gt;ABS(K27))+(ABS(O28)&gt;ABS(K28))</f>
        <v>0</v>
      </c>
      <c r="AF11" s="98"/>
      <c r="AG11" s="99"/>
      <c r="AH11" s="85" t="e">
        <f t="shared" si="0"/>
        <v>#DIV/0!</v>
      </c>
      <c r="AI11" s="86"/>
      <c r="AJ11" s="86"/>
      <c r="AK11" s="87"/>
      <c r="AL11" s="88"/>
      <c r="AM11" s="89"/>
      <c r="AN11" s="89"/>
      <c r="AO11" s="90"/>
      <c r="AP11" s="91"/>
      <c r="AQ11" s="92"/>
      <c r="AR11" s="92"/>
      <c r="AS11" s="93"/>
    </row>
    <row r="12" spans="1:45" x14ac:dyDescent="0.25">
      <c r="A12" s="8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6"/>
      <c r="AB12" s="97">
        <f>(ABS(D39)&gt;ABS(H39))+(ABS(D40)&gt;ABS(H40))+(ABS(AM33)&gt;ABS(AQ33))+(ABS(AM34)&gt;ABS(AQ34))+(ABS(AC27)&lt;ABS(Y27))+(ABS(AC28)&lt;ABS(Y28))+(ABS(AF21)&gt;ABS(AJ21))+(ABS(AF22)&gt;ABS(AJ22))+(ABS(R22)&lt;ABS(V22))+(ABS(R21)&lt;ABS(V21))+(ABS(K33)&lt;ABS(O33))+(ABS(K34)&lt;ABS(O34))</f>
        <v>0</v>
      </c>
      <c r="AC12" s="98"/>
      <c r="AD12" s="99"/>
      <c r="AE12" s="97">
        <f>(ABS(H39)&gt;ABS(D39))+(ABS(H40)&gt;ABS(D40))+(ABS(AQ33)&gt;ABS(AM33))+(ABS(AQ34)&gt;ABS(AM34))+(ABS(Y27)&lt;ABS(AC27))+(ABS(Y28)&lt;ABS(AC28))+(ABS(AJ21)&gt;ABS(AF21))+(ABS(AJ22)&gt;ABS(AF22))+(ABS(V22)&lt;ABS(R22))+(ABS(V21)&lt;ABS(R21))+(ABS(O33)&lt;ABS(K33))+(ABS(O34)&lt;ABS(K34))</f>
        <v>0</v>
      </c>
      <c r="AF12" s="98"/>
      <c r="AG12" s="99"/>
      <c r="AH12" s="85" t="e">
        <f t="shared" si="0"/>
        <v>#DIV/0!</v>
      </c>
      <c r="AI12" s="86"/>
      <c r="AJ12" s="86"/>
      <c r="AK12" s="87"/>
      <c r="AL12" s="88"/>
      <c r="AM12" s="89"/>
      <c r="AN12" s="89"/>
      <c r="AO12" s="90"/>
      <c r="AP12" s="91"/>
      <c r="AQ12" s="92"/>
      <c r="AR12" s="92"/>
      <c r="AS12" s="93"/>
    </row>
    <row r="13" spans="1:45" x14ac:dyDescent="0.25">
      <c r="A13" s="8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6"/>
      <c r="AB13" s="97">
        <f>(ABS(D27)&gt;ABS(H27))+(ABS(D28)&gt;ABS(H28))+(ABS(AM27)&gt;ABS(AQ27))+(ABS(AM28)&gt;ABS(AQ28))+(ABS(V39)&lt;ABS(R39))+(ABS(V40)&lt;ABS(R40))+(ABS(AF22)&lt;ABS(AJ22))+(ABS(AF21)&lt;ABS(AJ21))+(ABS(R33)&lt;ABS(V33))+(ABS(R34)&lt;ABS(V34))+(ABS(K21)&gt;ABS(O21))+(ABS(K22)&gt;ABS(O22))</f>
        <v>0</v>
      </c>
      <c r="AC13" s="98"/>
      <c r="AD13" s="99"/>
      <c r="AE13" s="97">
        <f>(ABS(H27)&gt;ABS(D27))+(ABS(H28)&gt;ABS(D28))+(ABS(AQ27)&gt;ABS(AM27))+(ABS(AQ28)&gt;ABS(AM28))+(ABS(V39)&gt;ABS(R39))+(ABS(V40)&gt;ABS(R40))+(ABS(AJ22)&lt;ABS(AF22))+(ABS(AJ21)&lt;ABS(AF21))+(ABS(R33)&gt;ABS(V33))+(ABS(R34)&gt;ABS(V34))+(ABS(O21)&gt;ABS(K21))+(ABS(O22)&gt;ABS(K22))</f>
        <v>0</v>
      </c>
      <c r="AF13" s="98"/>
      <c r="AG13" s="99"/>
      <c r="AH13" s="85" t="e">
        <f t="shared" si="0"/>
        <v>#DIV/0!</v>
      </c>
      <c r="AI13" s="86"/>
      <c r="AJ13" s="86"/>
      <c r="AK13" s="87"/>
      <c r="AL13" s="88"/>
      <c r="AM13" s="89"/>
      <c r="AN13" s="89"/>
      <c r="AO13" s="90"/>
      <c r="AP13" s="91"/>
      <c r="AQ13" s="92"/>
      <c r="AR13" s="92"/>
      <c r="AS13" s="93"/>
    </row>
    <row r="14" spans="1:45" x14ac:dyDescent="0.25">
      <c r="A14" s="8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6"/>
      <c r="AB14" s="97">
        <f>(ABS(D28)&lt;ABS(H28))+(ABS(D27)&lt;ABS(H27))+(ABS(R28)&gt;ABS(V28))+(ABS(R27)&gt;ABS(V27))+(ABS(O40)&gt;ABS(K40))+(ABS(O39)&gt;ABS(K39))+(ABS(AC21)&lt;ABS(Y21))+(ABS(AC22)&lt;ABS(Y22))+(ABS(AF34)&lt;ABS(AJ34))+(ABS(AF33)&lt;ABS(AJ33))+(ABS(K33)&gt;ABS(O33))+(ABS(K34)&gt;ABS(O34))</f>
        <v>0</v>
      </c>
      <c r="AC14" s="98"/>
      <c r="AD14" s="99"/>
      <c r="AE14" s="97">
        <f>(ABS(D28)&gt;ABS(H28))+(ABS(D27)&gt;ABS(H27))+(ABS(V28)&gt;ABS(R28))+(ABS(V27)&gt;ABS(R27))+(ABS(K40)&gt;ABS(O40))+(ABS(K39)&gt;ABS(O39))+(ABS(Y21)&lt;ABS(AC21))+(ABS(Y22)&lt;ABS(AC22))+(ABS(AJ34)&lt;ABS(AF34))+(ABS(AJ33)&lt;ABS(AF33))+(ABS(O33)&gt;ABS(K33))+(ABS(O34)&gt;ABS(K34))</f>
        <v>0</v>
      </c>
      <c r="AF14" s="98"/>
      <c r="AG14" s="99"/>
      <c r="AH14" s="85" t="e">
        <f t="shared" si="0"/>
        <v>#DIV/0!</v>
      </c>
      <c r="AI14" s="86"/>
      <c r="AJ14" s="86"/>
      <c r="AK14" s="87"/>
      <c r="AL14" s="88"/>
      <c r="AM14" s="89"/>
      <c r="AN14" s="89"/>
      <c r="AO14" s="90"/>
      <c r="AP14" s="91"/>
      <c r="AQ14" s="92"/>
      <c r="AR14" s="92"/>
      <c r="AS14" s="93"/>
    </row>
    <row r="15" spans="1:45" x14ac:dyDescent="0.25">
      <c r="A15" s="4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6"/>
      <c r="AB15" s="97">
        <f>(ABS(AM21)&lt;ABS(AQ21))+(ABS(AM22)&lt;ABS(AQ22))+(ABS(R27)&lt;ABS(V27))+(ABS(R28)&lt;ABS(V28))+(ABS(H39)&gt;ABS(D39))+(ABS(H40)&gt;ABS(D40))+(ABS(AC34)&gt;ABS(Y34))+(ABS(AC33)&gt;ABS(Y33))+(ABS(AF27)&gt;ABS(AJ27))+(ABS(AF28)&gt;ABS(AJ28))+(ABS(K21)&lt;ABS(O21))+(ABS(K22)&lt;ABS(O22))</f>
        <v>0</v>
      </c>
      <c r="AC15" s="98"/>
      <c r="AD15" s="99"/>
      <c r="AE15" s="97">
        <f>(ABS(AQ21)&lt;ABS(AM21))+(ABS(AQ22)&lt;ABS(AM22))+(ABS(V27)&lt;ABS(R27))+(ABS(V28)&lt;ABS(R28))+(ABS(D39)&gt;ABS(H39))+(ABS(D40)&gt;ABS(H40))+(ABS(Y34)&gt;ABS(AC34))+(ABS(Y33)&gt;ABS(AC33))+(ABS(AJ27)&gt;ABS(AF27))+(ABS(AJ28)&gt;ABS(AF28))+(ABS(O21)&lt;ABS(K21))+(ABS(O22)&lt;ABS(K22))</f>
        <v>0</v>
      </c>
      <c r="AF15" s="98"/>
      <c r="AG15" s="99"/>
      <c r="AH15" s="85" t="e">
        <f t="shared" si="0"/>
        <v>#DIV/0!</v>
      </c>
      <c r="AI15" s="86"/>
      <c r="AJ15" s="86"/>
      <c r="AK15" s="87"/>
      <c r="AL15" s="88"/>
      <c r="AM15" s="89"/>
      <c r="AN15" s="89"/>
      <c r="AO15" s="90"/>
      <c r="AP15" s="91"/>
      <c r="AQ15" s="92"/>
      <c r="AR15" s="92"/>
      <c r="AS15" s="93"/>
    </row>
    <row r="16" spans="1:45" x14ac:dyDescent="0.25">
      <c r="A16" s="4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6"/>
      <c r="AB16" s="97">
        <f>(ABS(Y22)&lt;ABS(AC22))+(ABS(Y21)&lt;ABS(AC21))+(ABS(K28)&lt;ABS(O28))+(ABS(K27)&lt;ABS(O27))+(ABS(V40)&gt;ABS(R40))+(ABS(V39)&gt;ABS(R39))+(ABS(AQ33)&gt;ABS(AM33))+(ABS(AQ34)&gt;ABS(AM34))+(ABS(AF28)&lt;ABS(AJ28))+(ABS(AF27)&lt;ABS(AJ27))+(ABS(H33)&lt;ABS(D33))+(ABS(H34)&lt;ABS(D34))</f>
        <v>0</v>
      </c>
      <c r="AC16" s="98"/>
      <c r="AD16" s="99"/>
      <c r="AE16" s="97">
        <f>(ABS(AC22)&lt;ABS(Y22))+(ABS(AC21)&lt;ABS(Y21))+(ABS(K28)&gt;ABS(O28))+(ABS(K27)&gt;ABS(O27))+(ABS(R40)&gt;ABS(V40))+(ABS(R39)&gt;ABS(V39))+(ABS(AM33)&gt;ABS(AQ33))+(ABS(AM34)&gt;ABS(AQ34))+(ABS(AF28)&gt;ABS(AJ28))+(ABS(AF27)&gt;ABS(AJ27))+(ABS(H33)&gt;ABS(D33))+(ABS(H34)&gt;ABS(D34))</f>
        <v>0</v>
      </c>
      <c r="AF16" s="98"/>
      <c r="AG16" s="99"/>
      <c r="AH16" s="85" t="e">
        <f t="shared" si="0"/>
        <v>#DIV/0!</v>
      </c>
      <c r="AI16" s="86"/>
      <c r="AJ16" s="86"/>
      <c r="AK16" s="87"/>
      <c r="AL16" s="88"/>
      <c r="AM16" s="89"/>
      <c r="AN16" s="89"/>
      <c r="AO16" s="90"/>
      <c r="AP16" s="91"/>
      <c r="AQ16" s="92"/>
      <c r="AR16" s="92"/>
      <c r="AS16" s="93"/>
    </row>
    <row r="17" spans="1:47" x14ac:dyDescent="0.25">
      <c r="A17" s="7"/>
      <c r="B17" s="103" t="s">
        <v>105</v>
      </c>
      <c r="C17" s="105"/>
      <c r="D17" s="107" t="s">
        <v>103</v>
      </c>
      <c r="E17" s="108"/>
      <c r="F17" s="108"/>
      <c r="G17" s="108"/>
      <c r="H17" s="108"/>
      <c r="I17" s="108"/>
      <c r="J17" s="109"/>
      <c r="K17" s="107" t="s">
        <v>104</v>
      </c>
      <c r="L17" s="108"/>
      <c r="M17" s="108"/>
      <c r="N17" s="108"/>
      <c r="O17" s="108"/>
      <c r="P17" s="108"/>
      <c r="Q17" s="109"/>
      <c r="R17" s="107" t="str">
        <f>$D$17</f>
        <v>Court 1</v>
      </c>
      <c r="S17" s="108"/>
      <c r="T17" s="108"/>
      <c r="U17" s="108"/>
      <c r="V17" s="108"/>
      <c r="W17" s="108"/>
      <c r="X17" s="109"/>
      <c r="Y17" s="107" t="str">
        <f>$K$17</f>
        <v>Court 2</v>
      </c>
      <c r="Z17" s="108"/>
      <c r="AA17" s="108"/>
      <c r="AB17" s="108"/>
      <c r="AC17" s="108"/>
      <c r="AD17" s="108"/>
      <c r="AE17" s="109"/>
      <c r="AF17" s="107" t="str">
        <f>$D$17</f>
        <v>Court 1</v>
      </c>
      <c r="AG17" s="108"/>
      <c r="AH17" s="108"/>
      <c r="AI17" s="108"/>
      <c r="AJ17" s="108"/>
      <c r="AK17" s="108"/>
      <c r="AL17" s="109"/>
      <c r="AM17" s="107" t="str">
        <f>$K$17</f>
        <v>Court 2</v>
      </c>
      <c r="AN17" s="108"/>
      <c r="AO17" s="108"/>
      <c r="AP17" s="108"/>
      <c r="AQ17" s="108"/>
      <c r="AR17" s="108"/>
      <c r="AS17" s="109"/>
      <c r="AU17" s="16"/>
    </row>
    <row r="18" spans="1:47" ht="14.1" customHeight="1" x14ac:dyDescent="0.25">
      <c r="A18" s="7"/>
      <c r="B18" s="88" t="s">
        <v>3</v>
      </c>
      <c r="C18" s="90"/>
      <c r="D18" s="91" t="s">
        <v>22</v>
      </c>
      <c r="E18" s="92"/>
      <c r="F18" s="92"/>
      <c r="G18" s="92"/>
      <c r="H18" s="92"/>
      <c r="I18" s="92"/>
      <c r="J18" s="94"/>
      <c r="K18" s="91" t="s">
        <v>22</v>
      </c>
      <c r="L18" s="92"/>
      <c r="M18" s="92"/>
      <c r="N18" s="92"/>
      <c r="O18" s="92"/>
      <c r="P18" s="92"/>
      <c r="Q18" s="94"/>
      <c r="R18" s="91" t="s">
        <v>23</v>
      </c>
      <c r="S18" s="92"/>
      <c r="T18" s="92"/>
      <c r="U18" s="92"/>
      <c r="V18" s="92"/>
      <c r="W18" s="92"/>
      <c r="X18" s="94"/>
      <c r="Y18" s="91" t="s">
        <v>23</v>
      </c>
      <c r="Z18" s="92"/>
      <c r="AA18" s="92"/>
      <c r="AB18" s="92"/>
      <c r="AC18" s="92"/>
      <c r="AD18" s="92"/>
      <c r="AE18" s="94"/>
      <c r="AF18" s="137" t="s">
        <v>5</v>
      </c>
      <c r="AG18" s="138"/>
      <c r="AH18" s="138"/>
      <c r="AI18" s="138"/>
      <c r="AJ18" s="138"/>
      <c r="AK18" s="138"/>
      <c r="AL18" s="139"/>
      <c r="AM18" s="137" t="s">
        <v>5</v>
      </c>
      <c r="AN18" s="138"/>
      <c r="AO18" s="138"/>
      <c r="AP18" s="138"/>
      <c r="AQ18" s="138"/>
      <c r="AR18" s="138"/>
      <c r="AS18" s="139"/>
      <c r="AU18" s="16"/>
    </row>
    <row r="19" spans="1:47" ht="14.1" customHeight="1" x14ac:dyDescent="0.25">
      <c r="A19" s="7"/>
      <c r="B19" s="88" t="s">
        <v>7</v>
      </c>
      <c r="C19" s="90"/>
      <c r="D19" s="88" t="s">
        <v>16</v>
      </c>
      <c r="E19" s="89"/>
      <c r="F19" s="89"/>
      <c r="G19" s="89"/>
      <c r="H19" s="89"/>
      <c r="I19" s="89"/>
      <c r="J19" s="90"/>
      <c r="K19" s="88" t="s">
        <v>16</v>
      </c>
      <c r="L19" s="89"/>
      <c r="M19" s="89"/>
      <c r="N19" s="89"/>
      <c r="O19" s="89"/>
      <c r="P19" s="89"/>
      <c r="Q19" s="90"/>
      <c r="R19" s="88" t="s">
        <v>17</v>
      </c>
      <c r="S19" s="89"/>
      <c r="T19" s="89"/>
      <c r="U19" s="89"/>
      <c r="V19" s="89"/>
      <c r="W19" s="89"/>
      <c r="X19" s="90"/>
      <c r="Y19" s="88" t="s">
        <v>17</v>
      </c>
      <c r="Z19" s="89"/>
      <c r="AA19" s="89"/>
      <c r="AB19" s="89"/>
      <c r="AC19" s="89"/>
      <c r="AD19" s="89"/>
      <c r="AE19" s="90"/>
      <c r="AF19" s="88" t="s">
        <v>18</v>
      </c>
      <c r="AG19" s="89"/>
      <c r="AH19" s="89"/>
      <c r="AI19" s="89"/>
      <c r="AJ19" s="89"/>
      <c r="AK19" s="89"/>
      <c r="AL19" s="90"/>
      <c r="AM19" s="88" t="s">
        <v>18</v>
      </c>
      <c r="AN19" s="89"/>
      <c r="AO19" s="89"/>
      <c r="AP19" s="89"/>
      <c r="AQ19" s="89"/>
      <c r="AR19" s="89"/>
      <c r="AS19" s="90"/>
    </row>
    <row r="20" spans="1:47" ht="14.1" customHeight="1" x14ac:dyDescent="0.25">
      <c r="A20" s="7"/>
      <c r="B20" s="88" t="s">
        <v>13</v>
      </c>
      <c r="C20" s="90"/>
      <c r="D20" s="88" t="s">
        <v>51</v>
      </c>
      <c r="E20" s="89"/>
      <c r="F20" s="89"/>
      <c r="G20" s="89"/>
      <c r="H20" s="89"/>
      <c r="I20" s="89"/>
      <c r="J20" s="90"/>
      <c r="K20" s="88" t="s">
        <v>72</v>
      </c>
      <c r="L20" s="89"/>
      <c r="M20" s="89"/>
      <c r="N20" s="89"/>
      <c r="O20" s="89"/>
      <c r="P20" s="89"/>
      <c r="Q20" s="90"/>
      <c r="R20" s="88" t="s">
        <v>6</v>
      </c>
      <c r="S20" s="89"/>
      <c r="T20" s="89"/>
      <c r="U20" s="89"/>
      <c r="V20" s="89"/>
      <c r="W20" s="89"/>
      <c r="X20" s="90"/>
      <c r="Y20" s="88" t="s">
        <v>61</v>
      </c>
      <c r="Z20" s="89"/>
      <c r="AA20" s="89"/>
      <c r="AB20" s="89"/>
      <c r="AC20" s="89"/>
      <c r="AD20" s="89"/>
      <c r="AE20" s="90"/>
      <c r="AF20" s="88" t="s">
        <v>52</v>
      </c>
      <c r="AG20" s="89"/>
      <c r="AH20" s="89"/>
      <c r="AI20" s="89"/>
      <c r="AJ20" s="89"/>
      <c r="AK20" s="89"/>
      <c r="AL20" s="90"/>
      <c r="AM20" s="88" t="s">
        <v>62</v>
      </c>
      <c r="AN20" s="89"/>
      <c r="AO20" s="89"/>
      <c r="AP20" s="89"/>
      <c r="AQ20" s="89"/>
      <c r="AR20" s="89"/>
      <c r="AS20" s="90"/>
    </row>
    <row r="21" spans="1:47" ht="14.1" customHeight="1" x14ac:dyDescent="0.25">
      <c r="A21" s="7"/>
      <c r="B21" s="88" t="s">
        <v>98</v>
      </c>
      <c r="C21" s="90"/>
      <c r="D21" s="133"/>
      <c r="E21" s="134"/>
      <c r="F21" s="134"/>
      <c r="G21" s="51" t="s">
        <v>10</v>
      </c>
      <c r="H21" s="135"/>
      <c r="I21" s="135"/>
      <c r="J21" s="136"/>
      <c r="K21" s="133"/>
      <c r="L21" s="134"/>
      <c r="M21" s="134"/>
      <c r="N21" s="51" t="s">
        <v>10</v>
      </c>
      <c r="O21" s="135"/>
      <c r="P21" s="135"/>
      <c r="Q21" s="136"/>
      <c r="R21" s="133"/>
      <c r="S21" s="134"/>
      <c r="T21" s="134"/>
      <c r="U21" s="51" t="s">
        <v>10</v>
      </c>
      <c r="V21" s="135"/>
      <c r="W21" s="135"/>
      <c r="X21" s="136"/>
      <c r="Y21" s="133"/>
      <c r="Z21" s="134"/>
      <c r="AA21" s="134"/>
      <c r="AB21" s="51" t="s">
        <v>10</v>
      </c>
      <c r="AC21" s="135"/>
      <c r="AD21" s="135"/>
      <c r="AE21" s="136"/>
      <c r="AF21" s="133"/>
      <c r="AG21" s="134"/>
      <c r="AH21" s="134"/>
      <c r="AI21" s="51" t="s">
        <v>10</v>
      </c>
      <c r="AJ21" s="135"/>
      <c r="AK21" s="135"/>
      <c r="AL21" s="136"/>
      <c r="AM21" s="133"/>
      <c r="AN21" s="134"/>
      <c r="AO21" s="134"/>
      <c r="AP21" s="51" t="s">
        <v>10</v>
      </c>
      <c r="AQ21" s="135"/>
      <c r="AR21" s="135"/>
      <c r="AS21" s="136"/>
    </row>
    <row r="22" spans="1:47" ht="14.1" customHeight="1" thickBot="1" x14ac:dyDescent="0.3">
      <c r="A22" s="7"/>
      <c r="B22" s="140" t="s">
        <v>99</v>
      </c>
      <c r="C22" s="141"/>
      <c r="D22" s="122"/>
      <c r="E22" s="123"/>
      <c r="F22" s="123"/>
      <c r="G22" s="52" t="s">
        <v>10</v>
      </c>
      <c r="H22" s="124"/>
      <c r="I22" s="124"/>
      <c r="J22" s="125"/>
      <c r="K22" s="122"/>
      <c r="L22" s="123"/>
      <c r="M22" s="123"/>
      <c r="N22" s="52" t="s">
        <v>10</v>
      </c>
      <c r="O22" s="124"/>
      <c r="P22" s="124"/>
      <c r="Q22" s="125"/>
      <c r="R22" s="122"/>
      <c r="S22" s="123"/>
      <c r="T22" s="123"/>
      <c r="U22" s="52" t="s">
        <v>10</v>
      </c>
      <c r="V22" s="124"/>
      <c r="W22" s="124"/>
      <c r="X22" s="125"/>
      <c r="Y22" s="122"/>
      <c r="Z22" s="123"/>
      <c r="AA22" s="123"/>
      <c r="AB22" s="52" t="s">
        <v>10</v>
      </c>
      <c r="AC22" s="124"/>
      <c r="AD22" s="124"/>
      <c r="AE22" s="125"/>
      <c r="AF22" s="122"/>
      <c r="AG22" s="123"/>
      <c r="AH22" s="123"/>
      <c r="AI22" s="52" t="s">
        <v>10</v>
      </c>
      <c r="AJ22" s="124"/>
      <c r="AK22" s="124"/>
      <c r="AL22" s="125"/>
      <c r="AM22" s="122"/>
      <c r="AN22" s="123"/>
      <c r="AO22" s="123"/>
      <c r="AP22" s="52" t="s">
        <v>10</v>
      </c>
      <c r="AQ22" s="124"/>
      <c r="AR22" s="124"/>
      <c r="AS22" s="125"/>
    </row>
    <row r="23" spans="1:47" ht="14.1" customHeight="1" x14ac:dyDescent="0.25">
      <c r="A23" s="7"/>
      <c r="B23" s="103" t="s">
        <v>105</v>
      </c>
      <c r="C23" s="105"/>
      <c r="D23" s="107" t="str">
        <f>$D$17</f>
        <v>Court 1</v>
      </c>
      <c r="E23" s="108"/>
      <c r="F23" s="108"/>
      <c r="G23" s="108"/>
      <c r="H23" s="108"/>
      <c r="I23" s="108"/>
      <c r="J23" s="109"/>
      <c r="K23" s="107" t="str">
        <f>$K$17</f>
        <v>Court 2</v>
      </c>
      <c r="L23" s="108"/>
      <c r="M23" s="108"/>
      <c r="N23" s="108"/>
      <c r="O23" s="108"/>
      <c r="P23" s="108"/>
      <c r="Q23" s="109"/>
      <c r="R23" s="107" t="str">
        <f>$D$17</f>
        <v>Court 1</v>
      </c>
      <c r="S23" s="108"/>
      <c r="T23" s="108"/>
      <c r="U23" s="108"/>
      <c r="V23" s="108"/>
      <c r="W23" s="108"/>
      <c r="X23" s="109"/>
      <c r="Y23" s="107" t="str">
        <f>$K$17</f>
        <v>Court 2</v>
      </c>
      <c r="Z23" s="108"/>
      <c r="AA23" s="108"/>
      <c r="AB23" s="108"/>
      <c r="AC23" s="108"/>
      <c r="AD23" s="108"/>
      <c r="AE23" s="109"/>
      <c r="AF23" s="107" t="str">
        <f>$D$17</f>
        <v>Court 1</v>
      </c>
      <c r="AG23" s="108"/>
      <c r="AH23" s="108"/>
      <c r="AI23" s="108"/>
      <c r="AJ23" s="108"/>
      <c r="AK23" s="108"/>
      <c r="AL23" s="109"/>
      <c r="AM23" s="107" t="str">
        <f>$K$17</f>
        <v>Court 2</v>
      </c>
      <c r="AN23" s="108"/>
      <c r="AO23" s="108"/>
      <c r="AP23" s="108"/>
      <c r="AQ23" s="108"/>
      <c r="AR23" s="108"/>
      <c r="AS23" s="109"/>
    </row>
    <row r="24" spans="1:47" ht="14.1" customHeight="1" x14ac:dyDescent="0.25">
      <c r="A24" s="7"/>
      <c r="B24" s="88" t="s">
        <v>3</v>
      </c>
      <c r="C24" s="90"/>
      <c r="D24" s="88" t="s">
        <v>5</v>
      </c>
      <c r="E24" s="89"/>
      <c r="F24" s="89"/>
      <c r="G24" s="89"/>
      <c r="H24" s="89"/>
      <c r="I24" s="89"/>
      <c r="J24" s="90"/>
      <c r="K24" s="88" t="s">
        <v>5</v>
      </c>
      <c r="L24" s="89"/>
      <c r="M24" s="89"/>
      <c r="N24" s="89"/>
      <c r="O24" s="89"/>
      <c r="P24" s="89"/>
      <c r="Q24" s="90"/>
      <c r="R24" s="88" t="s">
        <v>5</v>
      </c>
      <c r="S24" s="89"/>
      <c r="T24" s="89"/>
      <c r="U24" s="89"/>
      <c r="V24" s="89"/>
      <c r="W24" s="89"/>
      <c r="X24" s="90"/>
      <c r="Y24" s="88" t="s">
        <v>5</v>
      </c>
      <c r="Z24" s="89"/>
      <c r="AA24" s="89"/>
      <c r="AB24" s="89"/>
      <c r="AC24" s="89"/>
      <c r="AD24" s="89"/>
      <c r="AE24" s="90"/>
      <c r="AF24" s="88" t="s">
        <v>5</v>
      </c>
      <c r="AG24" s="89"/>
      <c r="AH24" s="89"/>
      <c r="AI24" s="89"/>
      <c r="AJ24" s="89"/>
      <c r="AK24" s="89"/>
      <c r="AL24" s="90"/>
      <c r="AM24" s="88" t="s">
        <v>5</v>
      </c>
      <c r="AN24" s="89"/>
      <c r="AO24" s="89"/>
      <c r="AP24" s="89"/>
      <c r="AQ24" s="89"/>
      <c r="AR24" s="89"/>
      <c r="AS24" s="90"/>
    </row>
    <row r="25" spans="1:47" ht="14.1" customHeight="1" x14ac:dyDescent="0.25">
      <c r="A25" s="7"/>
      <c r="B25" s="88" t="s">
        <v>7</v>
      </c>
      <c r="C25" s="90"/>
      <c r="D25" s="88" t="s">
        <v>19</v>
      </c>
      <c r="E25" s="89"/>
      <c r="F25" s="89"/>
      <c r="G25" s="89"/>
      <c r="H25" s="89"/>
      <c r="I25" s="89"/>
      <c r="J25" s="90"/>
      <c r="K25" s="88" t="s">
        <v>19</v>
      </c>
      <c r="L25" s="89"/>
      <c r="M25" s="89"/>
      <c r="N25" s="89"/>
      <c r="O25" s="89"/>
      <c r="P25" s="89"/>
      <c r="Q25" s="90"/>
      <c r="R25" s="88" t="s">
        <v>20</v>
      </c>
      <c r="S25" s="89"/>
      <c r="T25" s="89"/>
      <c r="U25" s="89"/>
      <c r="V25" s="89"/>
      <c r="W25" s="89"/>
      <c r="X25" s="90"/>
      <c r="Y25" s="88" t="s">
        <v>20</v>
      </c>
      <c r="Z25" s="89"/>
      <c r="AA25" s="89"/>
      <c r="AB25" s="89"/>
      <c r="AC25" s="89"/>
      <c r="AD25" s="89"/>
      <c r="AE25" s="90"/>
      <c r="AF25" s="88" t="s">
        <v>21</v>
      </c>
      <c r="AG25" s="89"/>
      <c r="AH25" s="89"/>
      <c r="AI25" s="89"/>
      <c r="AJ25" s="89"/>
      <c r="AK25" s="89"/>
      <c r="AL25" s="90"/>
      <c r="AM25" s="88" t="s">
        <v>21</v>
      </c>
      <c r="AN25" s="89"/>
      <c r="AO25" s="89"/>
      <c r="AP25" s="89"/>
      <c r="AQ25" s="89"/>
      <c r="AR25" s="89"/>
      <c r="AS25" s="90"/>
    </row>
    <row r="26" spans="1:47" ht="14.1" customHeight="1" x14ac:dyDescent="0.25">
      <c r="A26" s="7"/>
      <c r="B26" s="88" t="s">
        <v>13</v>
      </c>
      <c r="C26" s="90"/>
      <c r="D26" s="88" t="s">
        <v>53</v>
      </c>
      <c r="E26" s="89"/>
      <c r="F26" s="89"/>
      <c r="G26" s="89"/>
      <c r="H26" s="89"/>
      <c r="I26" s="89"/>
      <c r="J26" s="90"/>
      <c r="K26" s="88" t="s">
        <v>63</v>
      </c>
      <c r="L26" s="89"/>
      <c r="M26" s="89"/>
      <c r="N26" s="89"/>
      <c r="O26" s="89"/>
      <c r="P26" s="89"/>
      <c r="Q26" s="90"/>
      <c r="R26" s="88" t="s">
        <v>54</v>
      </c>
      <c r="S26" s="89"/>
      <c r="T26" s="89"/>
      <c r="U26" s="89"/>
      <c r="V26" s="89"/>
      <c r="W26" s="89"/>
      <c r="X26" s="90"/>
      <c r="Y26" s="88" t="s">
        <v>64</v>
      </c>
      <c r="Z26" s="89"/>
      <c r="AA26" s="89"/>
      <c r="AB26" s="89"/>
      <c r="AC26" s="89"/>
      <c r="AD26" s="89"/>
      <c r="AE26" s="90"/>
      <c r="AF26" s="88" t="s">
        <v>56</v>
      </c>
      <c r="AG26" s="89"/>
      <c r="AH26" s="89"/>
      <c r="AI26" s="89"/>
      <c r="AJ26" s="89"/>
      <c r="AK26" s="89"/>
      <c r="AL26" s="90"/>
      <c r="AM26" s="88" t="s">
        <v>65</v>
      </c>
      <c r="AN26" s="89"/>
      <c r="AO26" s="89"/>
      <c r="AP26" s="89"/>
      <c r="AQ26" s="89"/>
      <c r="AR26" s="89"/>
      <c r="AS26" s="90"/>
    </row>
    <row r="27" spans="1:47" ht="14.1" customHeight="1" x14ac:dyDescent="0.25">
      <c r="A27" s="7"/>
      <c r="B27" s="88" t="s">
        <v>98</v>
      </c>
      <c r="C27" s="90"/>
      <c r="D27" s="133"/>
      <c r="E27" s="134"/>
      <c r="F27" s="134"/>
      <c r="G27" s="51" t="s">
        <v>10</v>
      </c>
      <c r="H27" s="135"/>
      <c r="I27" s="135"/>
      <c r="J27" s="136"/>
      <c r="K27" s="133"/>
      <c r="L27" s="134"/>
      <c r="M27" s="134"/>
      <c r="N27" s="51" t="s">
        <v>10</v>
      </c>
      <c r="O27" s="135"/>
      <c r="P27" s="135"/>
      <c r="Q27" s="136"/>
      <c r="R27" s="133"/>
      <c r="S27" s="134"/>
      <c r="T27" s="134"/>
      <c r="U27" s="51" t="s">
        <v>10</v>
      </c>
      <c r="V27" s="135"/>
      <c r="W27" s="135"/>
      <c r="X27" s="136"/>
      <c r="Y27" s="133"/>
      <c r="Z27" s="134"/>
      <c r="AA27" s="134"/>
      <c r="AB27" s="51" t="s">
        <v>10</v>
      </c>
      <c r="AC27" s="135"/>
      <c r="AD27" s="135"/>
      <c r="AE27" s="136"/>
      <c r="AF27" s="133"/>
      <c r="AG27" s="134"/>
      <c r="AH27" s="134"/>
      <c r="AI27" s="51" t="s">
        <v>10</v>
      </c>
      <c r="AJ27" s="135"/>
      <c r="AK27" s="135"/>
      <c r="AL27" s="136"/>
      <c r="AM27" s="133"/>
      <c r="AN27" s="134"/>
      <c r="AO27" s="134"/>
      <c r="AP27" s="51" t="s">
        <v>10</v>
      </c>
      <c r="AQ27" s="135"/>
      <c r="AR27" s="135"/>
      <c r="AS27" s="136"/>
    </row>
    <row r="28" spans="1:47" ht="14.1" customHeight="1" thickBot="1" x14ac:dyDescent="0.3">
      <c r="A28" s="9"/>
      <c r="B28" s="140" t="s">
        <v>99</v>
      </c>
      <c r="C28" s="141"/>
      <c r="D28" s="122"/>
      <c r="E28" s="123"/>
      <c r="F28" s="123"/>
      <c r="G28" s="52" t="s">
        <v>10</v>
      </c>
      <c r="H28" s="124"/>
      <c r="I28" s="124"/>
      <c r="J28" s="125"/>
      <c r="K28" s="122"/>
      <c r="L28" s="123"/>
      <c r="M28" s="123"/>
      <c r="N28" s="52" t="s">
        <v>10</v>
      </c>
      <c r="O28" s="124"/>
      <c r="P28" s="124"/>
      <c r="Q28" s="125"/>
      <c r="R28" s="122"/>
      <c r="S28" s="123"/>
      <c r="T28" s="123"/>
      <c r="U28" s="52" t="s">
        <v>10</v>
      </c>
      <c r="V28" s="124"/>
      <c r="W28" s="124"/>
      <c r="X28" s="125"/>
      <c r="Y28" s="122"/>
      <c r="Z28" s="123"/>
      <c r="AA28" s="123"/>
      <c r="AB28" s="52" t="s">
        <v>10</v>
      </c>
      <c r="AC28" s="124"/>
      <c r="AD28" s="124"/>
      <c r="AE28" s="125"/>
      <c r="AF28" s="122"/>
      <c r="AG28" s="123"/>
      <c r="AH28" s="123"/>
      <c r="AI28" s="52" t="s">
        <v>10</v>
      </c>
      <c r="AJ28" s="124"/>
      <c r="AK28" s="124"/>
      <c r="AL28" s="125"/>
      <c r="AM28" s="122"/>
      <c r="AN28" s="123"/>
      <c r="AO28" s="123"/>
      <c r="AP28" s="52" t="s">
        <v>10</v>
      </c>
      <c r="AQ28" s="124"/>
      <c r="AR28" s="124"/>
      <c r="AS28" s="125"/>
    </row>
    <row r="29" spans="1:47" x14ac:dyDescent="0.25">
      <c r="A29" s="7"/>
      <c r="B29" s="103" t="s">
        <v>105</v>
      </c>
      <c r="C29" s="105"/>
      <c r="D29" s="107" t="str">
        <f>$D$17</f>
        <v>Court 1</v>
      </c>
      <c r="E29" s="108"/>
      <c r="F29" s="108"/>
      <c r="G29" s="108"/>
      <c r="H29" s="108"/>
      <c r="I29" s="108"/>
      <c r="J29" s="109"/>
      <c r="K29" s="107" t="str">
        <f>$K$17</f>
        <v>Court 2</v>
      </c>
      <c r="L29" s="108"/>
      <c r="M29" s="108"/>
      <c r="N29" s="108"/>
      <c r="O29" s="108"/>
      <c r="P29" s="108"/>
      <c r="Q29" s="109"/>
      <c r="R29" s="107" t="str">
        <f>$D$17</f>
        <v>Court 1</v>
      </c>
      <c r="S29" s="108"/>
      <c r="T29" s="108"/>
      <c r="U29" s="108"/>
      <c r="V29" s="108"/>
      <c r="W29" s="108"/>
      <c r="X29" s="109"/>
      <c r="Y29" s="107" t="str">
        <f>$K$17</f>
        <v>Court 2</v>
      </c>
      <c r="Z29" s="108"/>
      <c r="AA29" s="108"/>
      <c r="AB29" s="108"/>
      <c r="AC29" s="108"/>
      <c r="AD29" s="108"/>
      <c r="AE29" s="109"/>
      <c r="AF29" s="107" t="str">
        <f>$D$17</f>
        <v>Court 1</v>
      </c>
      <c r="AG29" s="108"/>
      <c r="AH29" s="108"/>
      <c r="AI29" s="108"/>
      <c r="AJ29" s="108"/>
      <c r="AK29" s="108"/>
      <c r="AL29" s="109"/>
      <c r="AM29" s="107" t="str">
        <f>$K$17</f>
        <v>Court 2</v>
      </c>
      <c r="AN29" s="108"/>
      <c r="AO29" s="108"/>
      <c r="AP29" s="108"/>
      <c r="AQ29" s="108"/>
      <c r="AR29" s="108"/>
      <c r="AS29" s="109"/>
    </row>
    <row r="30" spans="1:47" x14ac:dyDescent="0.25">
      <c r="A30" s="7"/>
      <c r="B30" s="88" t="s">
        <v>3</v>
      </c>
      <c r="C30" s="90"/>
      <c r="D30" s="88" t="s">
        <v>5</v>
      </c>
      <c r="E30" s="89"/>
      <c r="F30" s="89"/>
      <c r="G30" s="89"/>
      <c r="H30" s="89"/>
      <c r="I30" s="89"/>
      <c r="J30" s="90"/>
      <c r="K30" s="88" t="s">
        <v>5</v>
      </c>
      <c r="L30" s="89"/>
      <c r="M30" s="89"/>
      <c r="N30" s="89"/>
      <c r="O30" s="89"/>
      <c r="P30" s="89"/>
      <c r="Q30" s="90"/>
      <c r="R30" s="88" t="s">
        <v>5</v>
      </c>
      <c r="S30" s="89"/>
      <c r="T30" s="89"/>
      <c r="U30" s="89"/>
      <c r="V30" s="89"/>
      <c r="W30" s="89"/>
      <c r="X30" s="90"/>
      <c r="Y30" s="88" t="s">
        <v>5</v>
      </c>
      <c r="Z30" s="89"/>
      <c r="AA30" s="89"/>
      <c r="AB30" s="89"/>
      <c r="AC30" s="89"/>
      <c r="AD30" s="89"/>
      <c r="AE30" s="90"/>
      <c r="AF30" s="88" t="s">
        <v>5</v>
      </c>
      <c r="AG30" s="89"/>
      <c r="AH30" s="89"/>
      <c r="AI30" s="89"/>
      <c r="AJ30" s="89"/>
      <c r="AK30" s="89"/>
      <c r="AL30" s="90"/>
      <c r="AM30" s="88" t="s">
        <v>5</v>
      </c>
      <c r="AN30" s="89"/>
      <c r="AO30" s="89"/>
      <c r="AP30" s="89"/>
      <c r="AQ30" s="89"/>
      <c r="AR30" s="89"/>
      <c r="AS30" s="90"/>
    </row>
    <row r="31" spans="1:47" x14ac:dyDescent="0.25">
      <c r="A31" s="7"/>
      <c r="B31" s="88" t="s">
        <v>7</v>
      </c>
      <c r="C31" s="90"/>
      <c r="D31" s="88" t="s">
        <v>26</v>
      </c>
      <c r="E31" s="89"/>
      <c r="F31" s="89"/>
      <c r="G31" s="89"/>
      <c r="H31" s="89"/>
      <c r="I31" s="89"/>
      <c r="J31" s="90"/>
      <c r="K31" s="88" t="s">
        <v>26</v>
      </c>
      <c r="L31" s="89"/>
      <c r="M31" s="89"/>
      <c r="N31" s="89"/>
      <c r="O31" s="89"/>
      <c r="P31" s="89"/>
      <c r="Q31" s="90"/>
      <c r="R31" s="88" t="s">
        <v>12</v>
      </c>
      <c r="S31" s="89"/>
      <c r="T31" s="89"/>
      <c r="U31" s="89"/>
      <c r="V31" s="89"/>
      <c r="W31" s="89"/>
      <c r="X31" s="90"/>
      <c r="Y31" s="88" t="s">
        <v>12</v>
      </c>
      <c r="Z31" s="89"/>
      <c r="AA31" s="89"/>
      <c r="AB31" s="89"/>
      <c r="AC31" s="89"/>
      <c r="AD31" s="89"/>
      <c r="AE31" s="90"/>
      <c r="AF31" s="88" t="s">
        <v>36</v>
      </c>
      <c r="AG31" s="89"/>
      <c r="AH31" s="89"/>
      <c r="AI31" s="89"/>
      <c r="AJ31" s="89"/>
      <c r="AK31" s="89"/>
      <c r="AL31" s="90"/>
      <c r="AM31" s="88" t="s">
        <v>36</v>
      </c>
      <c r="AN31" s="89"/>
      <c r="AO31" s="89"/>
      <c r="AP31" s="89"/>
      <c r="AQ31" s="89"/>
      <c r="AR31" s="89"/>
      <c r="AS31" s="90"/>
    </row>
    <row r="32" spans="1:47" x14ac:dyDescent="0.25">
      <c r="A32" s="7"/>
      <c r="B32" s="88" t="s">
        <v>13</v>
      </c>
      <c r="C32" s="90"/>
      <c r="D32" s="88" t="s">
        <v>55</v>
      </c>
      <c r="E32" s="89"/>
      <c r="F32" s="89"/>
      <c r="G32" s="89"/>
      <c r="H32" s="89"/>
      <c r="I32" s="89"/>
      <c r="J32" s="90"/>
      <c r="K32" s="88" t="s">
        <v>66</v>
      </c>
      <c r="L32" s="89"/>
      <c r="M32" s="89"/>
      <c r="N32" s="89"/>
      <c r="O32" s="89"/>
      <c r="P32" s="89"/>
      <c r="Q32" s="90"/>
      <c r="R32" s="88" t="s">
        <v>58</v>
      </c>
      <c r="S32" s="89"/>
      <c r="T32" s="89"/>
      <c r="U32" s="89"/>
      <c r="V32" s="89"/>
      <c r="W32" s="89"/>
      <c r="X32" s="90"/>
      <c r="Y32" s="88" t="s">
        <v>67</v>
      </c>
      <c r="Z32" s="89"/>
      <c r="AA32" s="89"/>
      <c r="AB32" s="89"/>
      <c r="AC32" s="89"/>
      <c r="AD32" s="89"/>
      <c r="AE32" s="90"/>
      <c r="AF32" s="88" t="s">
        <v>57</v>
      </c>
      <c r="AG32" s="89"/>
      <c r="AH32" s="89"/>
      <c r="AI32" s="89"/>
      <c r="AJ32" s="89"/>
      <c r="AK32" s="89"/>
      <c r="AL32" s="90"/>
      <c r="AM32" s="88" t="s">
        <v>68</v>
      </c>
      <c r="AN32" s="89"/>
      <c r="AO32" s="89"/>
      <c r="AP32" s="89"/>
      <c r="AQ32" s="89"/>
      <c r="AR32" s="89"/>
      <c r="AS32" s="90"/>
    </row>
    <row r="33" spans="1:45" x14ac:dyDescent="0.25">
      <c r="A33" s="7"/>
      <c r="B33" s="88" t="s">
        <v>98</v>
      </c>
      <c r="C33" s="90"/>
      <c r="D33" s="133"/>
      <c r="E33" s="134"/>
      <c r="F33" s="134"/>
      <c r="G33" s="51" t="s">
        <v>10</v>
      </c>
      <c r="H33" s="135"/>
      <c r="I33" s="135"/>
      <c r="J33" s="136"/>
      <c r="K33" s="133"/>
      <c r="L33" s="134"/>
      <c r="M33" s="134"/>
      <c r="N33" s="51" t="s">
        <v>10</v>
      </c>
      <c r="O33" s="135"/>
      <c r="P33" s="135"/>
      <c r="Q33" s="136"/>
      <c r="R33" s="133"/>
      <c r="S33" s="134"/>
      <c r="T33" s="134"/>
      <c r="U33" s="51" t="s">
        <v>10</v>
      </c>
      <c r="V33" s="135"/>
      <c r="W33" s="135"/>
      <c r="X33" s="136"/>
      <c r="Y33" s="133"/>
      <c r="Z33" s="134"/>
      <c r="AA33" s="134"/>
      <c r="AB33" s="51" t="s">
        <v>10</v>
      </c>
      <c r="AC33" s="135"/>
      <c r="AD33" s="135"/>
      <c r="AE33" s="136"/>
      <c r="AF33" s="133"/>
      <c r="AG33" s="134"/>
      <c r="AH33" s="134"/>
      <c r="AI33" s="51" t="s">
        <v>10</v>
      </c>
      <c r="AJ33" s="135"/>
      <c r="AK33" s="135"/>
      <c r="AL33" s="136"/>
      <c r="AM33" s="133"/>
      <c r="AN33" s="134"/>
      <c r="AO33" s="134"/>
      <c r="AP33" s="51" t="s">
        <v>10</v>
      </c>
      <c r="AQ33" s="135"/>
      <c r="AR33" s="135"/>
      <c r="AS33" s="136"/>
    </row>
    <row r="34" spans="1:45" ht="13.8" thickBot="1" x14ac:dyDescent="0.3">
      <c r="A34" s="7"/>
      <c r="B34" s="140" t="s">
        <v>99</v>
      </c>
      <c r="C34" s="141"/>
      <c r="D34" s="122"/>
      <c r="E34" s="123"/>
      <c r="F34" s="123"/>
      <c r="G34" s="52" t="s">
        <v>10</v>
      </c>
      <c r="H34" s="124"/>
      <c r="I34" s="124"/>
      <c r="J34" s="125"/>
      <c r="K34" s="122"/>
      <c r="L34" s="123"/>
      <c r="M34" s="123"/>
      <c r="N34" s="52" t="s">
        <v>10</v>
      </c>
      <c r="O34" s="124"/>
      <c r="P34" s="124"/>
      <c r="Q34" s="125"/>
      <c r="R34" s="122"/>
      <c r="S34" s="123"/>
      <c r="T34" s="123"/>
      <c r="U34" s="52" t="s">
        <v>10</v>
      </c>
      <c r="V34" s="124"/>
      <c r="W34" s="124"/>
      <c r="X34" s="125"/>
      <c r="Y34" s="122"/>
      <c r="Z34" s="123"/>
      <c r="AA34" s="123"/>
      <c r="AB34" s="52" t="s">
        <v>10</v>
      </c>
      <c r="AC34" s="124"/>
      <c r="AD34" s="124"/>
      <c r="AE34" s="125"/>
      <c r="AF34" s="122"/>
      <c r="AG34" s="123"/>
      <c r="AH34" s="123"/>
      <c r="AI34" s="52" t="s">
        <v>10</v>
      </c>
      <c r="AJ34" s="124"/>
      <c r="AK34" s="124"/>
      <c r="AL34" s="125"/>
      <c r="AM34" s="122"/>
      <c r="AN34" s="123"/>
      <c r="AO34" s="123"/>
      <c r="AP34" s="52" t="s">
        <v>10</v>
      </c>
      <c r="AQ34" s="124"/>
      <c r="AR34" s="124"/>
      <c r="AS34" s="125"/>
    </row>
    <row r="35" spans="1:45" x14ac:dyDescent="0.25">
      <c r="A35" s="7"/>
      <c r="B35" s="103" t="s">
        <v>105</v>
      </c>
      <c r="C35" s="105"/>
      <c r="D35" s="107" t="str">
        <f>$D$17</f>
        <v>Court 1</v>
      </c>
      <c r="E35" s="108"/>
      <c r="F35" s="108"/>
      <c r="G35" s="108"/>
      <c r="H35" s="108"/>
      <c r="I35" s="108"/>
      <c r="J35" s="109"/>
      <c r="K35" s="107" t="str">
        <f>$K$17</f>
        <v>Court 2</v>
      </c>
      <c r="L35" s="108"/>
      <c r="M35" s="108"/>
      <c r="N35" s="108"/>
      <c r="O35" s="108"/>
      <c r="P35" s="108"/>
      <c r="Q35" s="109"/>
      <c r="R35" s="107" t="str">
        <f>$D$17</f>
        <v>Court 1</v>
      </c>
      <c r="S35" s="108"/>
      <c r="T35" s="108"/>
      <c r="U35" s="108"/>
      <c r="V35" s="108"/>
      <c r="W35" s="108"/>
      <c r="X35" s="109"/>
      <c r="Y35" s="100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2"/>
    </row>
    <row r="36" spans="1:45" x14ac:dyDescent="0.25">
      <c r="A36" s="7"/>
      <c r="B36" s="88" t="s">
        <v>3</v>
      </c>
      <c r="C36" s="90"/>
      <c r="D36" s="88" t="s">
        <v>5</v>
      </c>
      <c r="E36" s="89"/>
      <c r="F36" s="89"/>
      <c r="G36" s="89"/>
      <c r="H36" s="89"/>
      <c r="I36" s="89"/>
      <c r="J36" s="90"/>
      <c r="K36" s="88" t="s">
        <v>5</v>
      </c>
      <c r="L36" s="89"/>
      <c r="M36" s="89"/>
      <c r="N36" s="89"/>
      <c r="O36" s="89"/>
      <c r="P36" s="89"/>
      <c r="Q36" s="90"/>
      <c r="R36" s="88" t="s">
        <v>5</v>
      </c>
      <c r="S36" s="89"/>
      <c r="T36" s="89"/>
      <c r="U36" s="89"/>
      <c r="V36" s="89"/>
      <c r="W36" s="89"/>
      <c r="X36" s="90"/>
      <c r="Y36" s="106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84"/>
    </row>
    <row r="37" spans="1:45" x14ac:dyDescent="0.25">
      <c r="A37" s="7"/>
      <c r="B37" s="88" t="s">
        <v>7</v>
      </c>
      <c r="C37" s="90"/>
      <c r="D37" s="88" t="s">
        <v>11</v>
      </c>
      <c r="E37" s="89"/>
      <c r="F37" s="89"/>
      <c r="G37" s="89"/>
      <c r="H37" s="89"/>
      <c r="I37" s="89"/>
      <c r="J37" s="90"/>
      <c r="K37" s="88" t="s">
        <v>11</v>
      </c>
      <c r="L37" s="89"/>
      <c r="M37" s="89"/>
      <c r="N37" s="89"/>
      <c r="O37" s="89"/>
      <c r="P37" s="89"/>
      <c r="Q37" s="90"/>
      <c r="R37" s="88" t="s">
        <v>50</v>
      </c>
      <c r="S37" s="89"/>
      <c r="T37" s="89"/>
      <c r="U37" s="89"/>
      <c r="V37" s="89"/>
      <c r="W37" s="89"/>
      <c r="X37" s="90"/>
      <c r="Y37" s="106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84"/>
    </row>
    <row r="38" spans="1:45" x14ac:dyDescent="0.25">
      <c r="A38" s="7"/>
      <c r="B38" s="88" t="s">
        <v>13</v>
      </c>
      <c r="C38" s="90"/>
      <c r="D38" s="88" t="s">
        <v>59</v>
      </c>
      <c r="E38" s="89"/>
      <c r="F38" s="89"/>
      <c r="G38" s="89"/>
      <c r="H38" s="89"/>
      <c r="I38" s="89"/>
      <c r="J38" s="90"/>
      <c r="K38" s="88" t="s">
        <v>69</v>
      </c>
      <c r="L38" s="89"/>
      <c r="M38" s="89"/>
      <c r="N38" s="89"/>
      <c r="O38" s="89"/>
      <c r="P38" s="89"/>
      <c r="Q38" s="90"/>
      <c r="R38" s="88" t="s">
        <v>60</v>
      </c>
      <c r="S38" s="89"/>
      <c r="T38" s="89"/>
      <c r="U38" s="89"/>
      <c r="V38" s="89"/>
      <c r="W38" s="89"/>
      <c r="X38" s="90"/>
      <c r="Y38" s="106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84"/>
    </row>
    <row r="39" spans="1:45" x14ac:dyDescent="0.25">
      <c r="A39" s="7"/>
      <c r="B39" s="88" t="s">
        <v>98</v>
      </c>
      <c r="C39" s="90"/>
      <c r="D39" s="133"/>
      <c r="E39" s="134"/>
      <c r="F39" s="134"/>
      <c r="G39" s="51" t="s">
        <v>10</v>
      </c>
      <c r="H39" s="135"/>
      <c r="I39" s="135"/>
      <c r="J39" s="136"/>
      <c r="K39" s="133"/>
      <c r="L39" s="134"/>
      <c r="M39" s="134"/>
      <c r="N39" s="51" t="s">
        <v>10</v>
      </c>
      <c r="O39" s="135"/>
      <c r="P39" s="135"/>
      <c r="Q39" s="136"/>
      <c r="R39" s="133"/>
      <c r="S39" s="134"/>
      <c r="T39" s="134"/>
      <c r="U39" s="51" t="s">
        <v>10</v>
      </c>
      <c r="V39" s="135"/>
      <c r="W39" s="135"/>
      <c r="X39" s="136"/>
      <c r="Y39" s="106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84"/>
    </row>
    <row r="40" spans="1:45" ht="13.8" thickBot="1" x14ac:dyDescent="0.3">
      <c r="A40" s="9"/>
      <c r="B40" s="140" t="s">
        <v>99</v>
      </c>
      <c r="C40" s="141"/>
      <c r="D40" s="122"/>
      <c r="E40" s="123"/>
      <c r="F40" s="123"/>
      <c r="G40" s="52" t="s">
        <v>10</v>
      </c>
      <c r="H40" s="124"/>
      <c r="I40" s="124"/>
      <c r="J40" s="125"/>
      <c r="K40" s="122"/>
      <c r="L40" s="123"/>
      <c r="M40" s="123"/>
      <c r="N40" s="52" t="s">
        <v>10</v>
      </c>
      <c r="O40" s="124"/>
      <c r="P40" s="124"/>
      <c r="Q40" s="125"/>
      <c r="R40" s="122"/>
      <c r="S40" s="123"/>
      <c r="T40" s="123"/>
      <c r="U40" s="52" t="s">
        <v>10</v>
      </c>
      <c r="V40" s="124"/>
      <c r="W40" s="124"/>
      <c r="X40" s="125"/>
      <c r="Y40" s="130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42"/>
    </row>
    <row r="42" spans="1:45" ht="13.8" thickBot="1" x14ac:dyDescent="0.3"/>
    <row r="43" spans="1:45" x14ac:dyDescent="0.25">
      <c r="A43" s="6"/>
      <c r="B43" s="111" t="s">
        <v>34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00"/>
      <c r="S43" s="101"/>
      <c r="T43" s="101"/>
      <c r="U43" s="101"/>
      <c r="V43" s="101"/>
      <c r="W43" s="101"/>
      <c r="X43" s="101"/>
      <c r="Y43" s="101"/>
      <c r="Z43" s="101"/>
      <c r="AA43" s="102"/>
      <c r="AB43" s="100" t="s">
        <v>97</v>
      </c>
      <c r="AC43" s="101"/>
      <c r="AD43" s="101"/>
      <c r="AE43" s="101"/>
      <c r="AF43" s="101"/>
      <c r="AG43" s="101"/>
      <c r="AH43" s="101"/>
      <c r="AI43" s="101"/>
      <c r="AJ43" s="101"/>
      <c r="AK43" s="102"/>
      <c r="AL43" s="100"/>
      <c r="AM43" s="101"/>
      <c r="AN43" s="101"/>
      <c r="AO43" s="102"/>
      <c r="AP43" s="113" t="s">
        <v>2</v>
      </c>
      <c r="AQ43" s="114"/>
      <c r="AR43" s="114"/>
      <c r="AS43" s="115"/>
    </row>
    <row r="44" spans="1:45" x14ac:dyDescent="0.25">
      <c r="A44" s="7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106"/>
      <c r="S44" s="70"/>
      <c r="T44" s="70"/>
      <c r="U44" s="70"/>
      <c r="V44" s="70"/>
      <c r="W44" s="70"/>
      <c r="X44" s="70"/>
      <c r="Y44" s="70"/>
      <c r="Z44" s="70"/>
      <c r="AA44" s="84"/>
      <c r="AB44" s="103"/>
      <c r="AC44" s="104"/>
      <c r="AD44" s="104"/>
      <c r="AE44" s="104"/>
      <c r="AF44" s="104"/>
      <c r="AG44" s="104"/>
      <c r="AH44" s="104"/>
      <c r="AI44" s="104"/>
      <c r="AJ44" s="104"/>
      <c r="AK44" s="105"/>
      <c r="AL44" s="106"/>
      <c r="AM44" s="70"/>
      <c r="AN44" s="70"/>
      <c r="AO44" s="84"/>
      <c r="AP44" s="116"/>
      <c r="AQ44" s="117"/>
      <c r="AR44" s="117"/>
      <c r="AS44" s="118"/>
    </row>
    <row r="45" spans="1:45" x14ac:dyDescent="0.25">
      <c r="A45" s="7"/>
      <c r="B45" s="70" t="s">
        <v>27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103"/>
      <c r="S45" s="104"/>
      <c r="T45" s="104"/>
      <c r="U45" s="104"/>
      <c r="V45" s="104"/>
      <c r="W45" s="104"/>
      <c r="X45" s="104"/>
      <c r="Y45" s="104"/>
      <c r="Z45" s="104"/>
      <c r="AA45" s="105"/>
      <c r="AB45" s="88" t="s">
        <v>0</v>
      </c>
      <c r="AC45" s="89"/>
      <c r="AD45" s="90"/>
      <c r="AE45" s="88" t="s">
        <v>1</v>
      </c>
      <c r="AF45" s="89"/>
      <c r="AG45" s="90"/>
      <c r="AH45" s="88" t="s">
        <v>8</v>
      </c>
      <c r="AI45" s="89"/>
      <c r="AJ45" s="89"/>
      <c r="AK45" s="90"/>
      <c r="AL45" s="103"/>
      <c r="AM45" s="104"/>
      <c r="AN45" s="104"/>
      <c r="AO45" s="105"/>
      <c r="AP45" s="119"/>
      <c r="AQ45" s="120"/>
      <c r="AR45" s="120"/>
      <c r="AS45" s="121"/>
    </row>
    <row r="46" spans="1:45" x14ac:dyDescent="0.25">
      <c r="A46" s="8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6"/>
      <c r="AB46" s="97">
        <f>(ABS(D56)&gt;ABS(H56))+(ABS(D57)&gt;ABS(H57))+(ABS(AF56)&gt;ABS(AJ56))+(ABS(AF57)&gt;ABS(AJ57))+(ABS(K62)&gt;ABS(O62))+(ABS(K63)&gt;ABS(O63))+(ABS(K68)&gt;ABS(O68))+(ABS(K69)&gt;ABS(O69))+(ABS(Y68)&gt;ABS(AC68))+(ABS(Y69)&gt;ABS(AC69))</f>
        <v>0</v>
      </c>
      <c r="AC46" s="98"/>
      <c r="AD46" s="99"/>
      <c r="AE46" s="97">
        <f>(ABS(D56)&lt;ABS(H56))+(ABS(D57)&lt;ABS(H57))+(ABS(AF56)&lt;ABS(AJ56))+(ABS(AF57)&lt;ABS(AJ57))+(ABS(K62)&lt;ABS(O62))+(ABS(K63)&lt;ABS(O63))+(ABS(K68)&lt;ABS(O68))+(ABS(K69)&lt;ABS(O69))+(ABS(Y68)&lt;ABS(AC68))+(ABS(Y69)&lt;ABS(AC69))</f>
        <v>0</v>
      </c>
      <c r="AF46" s="98"/>
      <c r="AG46" s="99"/>
      <c r="AH46" s="85" t="e">
        <f t="shared" ref="AH46:AH51" si="1">AB46/(AB46+AE46)</f>
        <v>#DIV/0!</v>
      </c>
      <c r="AI46" s="86"/>
      <c r="AJ46" s="86"/>
      <c r="AK46" s="87"/>
      <c r="AL46" s="88"/>
      <c r="AM46" s="89"/>
      <c r="AN46" s="89"/>
      <c r="AO46" s="90"/>
      <c r="AP46" s="91"/>
      <c r="AQ46" s="92"/>
      <c r="AR46" s="92"/>
      <c r="AS46" s="93"/>
    </row>
    <row r="47" spans="1:45" x14ac:dyDescent="0.25">
      <c r="A47" s="8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6"/>
      <c r="AB47" s="97">
        <f>(ABS(H56)&gt;ABS(D56))+(ABS(H57)&gt;ABS(D57))+(ABS(R56)&gt;ABS(V56))+(ABS(R57)&gt;ABS(V57))+(ABS(R62)&gt;ABS(V62))+(ABS(R63)&gt;ABS(V63))+(ABS(AF62)&gt;ABS(AJ62))+(ABS(AF63)&gt;ABS(AJ63))+(ABS(V68)&gt;ABS(R68))+(ABS(V69)&gt;ABS(R69))</f>
        <v>0</v>
      </c>
      <c r="AC47" s="98"/>
      <c r="AD47" s="99"/>
      <c r="AE47" s="97">
        <f>(ABS(H56)&lt;ABS(D56))+(ABS(H57)&lt;ABS(D57))+(ABS(R56)&lt;ABS(V56))+(ABS(R57)&lt;ABS(V57))+(ABS(R62)&lt;ABS(V62))+(ABS(R63)&lt;ABS(V63))+(ABS(AF62)&lt;ABS(AJ62))+(ABS(AF63)&lt;ABS(AJ63))+(ABS(V68)&lt;ABS(R68))+(ABS(V69)&lt;ABS(R69))</f>
        <v>0</v>
      </c>
      <c r="AF47" s="98"/>
      <c r="AG47" s="99"/>
      <c r="AH47" s="85" t="e">
        <f t="shared" si="1"/>
        <v>#DIV/0!</v>
      </c>
      <c r="AI47" s="86"/>
      <c r="AJ47" s="86"/>
      <c r="AK47" s="87"/>
      <c r="AL47" s="88"/>
      <c r="AM47" s="89"/>
      <c r="AN47" s="89"/>
      <c r="AO47" s="90"/>
      <c r="AP47" s="91"/>
      <c r="AQ47" s="92"/>
      <c r="AR47" s="92"/>
      <c r="AS47" s="93"/>
    </row>
    <row r="48" spans="1:45" x14ac:dyDescent="0.25">
      <c r="A48" s="8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6"/>
      <c r="AB48" s="97">
        <f>(ABS(V56)&gt;ABS(R56))+(ABS(V57)&gt;ABS(R57))+(ABS(AJ56)&gt;ABS(AF56))+(ABS(AJ57)&gt;ABS(AF57))+(ABS(Y62)&gt;ABS(AC62))+(ABS(Y63)&gt;ABS(AC63))+(ABS(H68)&gt;ABS(D68))+(ABS(H69)&gt;ABS(D69))+(ABS(AF68)&gt;ABS(AJ68))+(ABS(AF69)&gt;ABS(AJ69))</f>
        <v>0</v>
      </c>
      <c r="AC48" s="98"/>
      <c r="AD48" s="99"/>
      <c r="AE48" s="97">
        <f>(ABS(V56)&lt;ABS(R56))+(ABS(V57)&lt;ABS(R57))+(ABS(AJ56)&lt;ABS(AF56))+(ABS(AJ57)&lt;ABS(AF57))+(ABS(Y62)&lt;ABS(AC62))+(ABS(Y63)&lt;ABS(AC63))+(ABS(H68)&lt;ABS(D68))+(ABS(H69)&lt;ABS(D69))+(ABS(AF68)&lt;ABS(AJ68))+(ABS(AF69)&lt;ABS(AJ69))</f>
        <v>0</v>
      </c>
      <c r="AF48" s="98"/>
      <c r="AG48" s="99"/>
      <c r="AH48" s="85" t="e">
        <f t="shared" si="1"/>
        <v>#DIV/0!</v>
      </c>
      <c r="AI48" s="86"/>
      <c r="AJ48" s="86"/>
      <c r="AK48" s="87"/>
      <c r="AL48" s="88"/>
      <c r="AM48" s="89"/>
      <c r="AN48" s="89"/>
      <c r="AO48" s="90"/>
      <c r="AP48" s="91"/>
      <c r="AQ48" s="92"/>
      <c r="AR48" s="92"/>
      <c r="AS48" s="93"/>
    </row>
    <row r="49" spans="1:45" x14ac:dyDescent="0.25">
      <c r="A49" s="8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97">
        <f>(ABS(K56)&gt;ABS(O56))+(ABS(K57)&gt;ABS(O57))+(ABS(D62)&gt;ABS(H62))+(ABS(D63)&gt;ABS(H63))+(ABS(O62)&gt;ABS(K62))+(ABS(O63)&gt;ABS(K63))+(ABS(D68)&gt;ABS(H68))+(ABS(D69)&gt;ABS(H69))+(ABS(R68)&gt;ABS(V68))+(ABS(R69)&gt;ABS(V69))</f>
        <v>0</v>
      </c>
      <c r="AC49" s="98"/>
      <c r="AD49" s="99"/>
      <c r="AE49" s="97">
        <f>(ABS(K56)&lt;ABS(O56))+(ABS(K57)&lt;ABS(O57))+(ABS(D62)&lt;ABS(H62))+(ABS(D63)&lt;ABS(H63))+(ABS(O62)&lt;ABS(K62))+(ABS(O63)&lt;ABS(K63))+(ABS(D68)&lt;ABS(H68))+(ABS(D69)&lt;ABS(H69))+(ABS(R68)&lt;ABS(V68))+(ABS(R69)&lt;ABS(V69))</f>
        <v>0</v>
      </c>
      <c r="AF49" s="98"/>
      <c r="AG49" s="99"/>
      <c r="AH49" s="85" t="e">
        <f t="shared" si="1"/>
        <v>#DIV/0!</v>
      </c>
      <c r="AI49" s="86"/>
      <c r="AJ49" s="86"/>
      <c r="AK49" s="87"/>
      <c r="AL49" s="88"/>
      <c r="AM49" s="89"/>
      <c r="AN49" s="89"/>
      <c r="AO49" s="90"/>
      <c r="AP49" s="91"/>
      <c r="AQ49" s="92"/>
      <c r="AR49" s="92"/>
      <c r="AS49" s="93"/>
    </row>
    <row r="50" spans="1:45" x14ac:dyDescent="0.25">
      <c r="A50" s="8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6"/>
      <c r="AB50" s="97">
        <f>(ABS(O56)&gt;ABS(K56))+(ABS(O57)&gt;ABS(K57))+(ABS(Y56)&gt;ABS(AC56))+(ABS(Y57)&gt;ABS(AC57))+(ABS(V62)&gt;ABS(R62))+(ABS(V63)&gt;ABS(R63))+(ABS(AC62)&gt;ABS(Y62))+(ABS(AC63)&gt;ABS(Y63))+(ABS(AC68)&gt;ABS(Y68))+(ABS(AC69)&gt;ABS(Y69))</f>
        <v>0</v>
      </c>
      <c r="AC50" s="98"/>
      <c r="AD50" s="99"/>
      <c r="AE50" s="97">
        <f>(ABS(O56)&lt;ABS(K56))+(ABS(O57)&lt;ABS(K57))+(ABS(Y56)&lt;ABS(AC56))+(ABS(Y57)&lt;ABS(AC57))+(ABS(V62)&lt;ABS(R62))+(ABS(V63)&lt;ABS(R63))+(ABS(AC62)&lt;ABS(Y62))+(ABS(AC63)&lt;ABS(Y63))+(ABS(AC68)&lt;ABS(Y68))+(ABS(AC69)&lt;ABS(Y69))</f>
        <v>0</v>
      </c>
      <c r="AF50" s="98"/>
      <c r="AG50" s="99"/>
      <c r="AH50" s="85" t="e">
        <f t="shared" si="1"/>
        <v>#DIV/0!</v>
      </c>
      <c r="AI50" s="86"/>
      <c r="AJ50" s="86"/>
      <c r="AK50" s="87"/>
      <c r="AL50" s="88"/>
      <c r="AM50" s="89"/>
      <c r="AN50" s="89"/>
      <c r="AO50" s="90"/>
      <c r="AP50" s="91"/>
      <c r="AQ50" s="92"/>
      <c r="AR50" s="92"/>
      <c r="AS50" s="93"/>
    </row>
    <row r="51" spans="1:45" x14ac:dyDescent="0.25">
      <c r="A51" s="8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6"/>
      <c r="AB51" s="97">
        <f>(ABS(AC57)&gt;ABS(Y57))+(ABS(AC56)&gt;ABS(Y56))+(ABS(H62)&gt;ABS(D62))+(ABS(H63)&gt;ABS(D63))+(ABS(AJ63)&gt;ABS(AF63))+(ABS(AJ62)&gt;ABS(AF62))+(ABS(O68)&gt;ABS(K68))+(ABS(O69)&gt;ABS(K69))+(ABS(AJ69)&gt;ABS(AF69))+(ABS(AJ68)&gt;ABS(AF68))</f>
        <v>0</v>
      </c>
      <c r="AC51" s="98"/>
      <c r="AD51" s="99"/>
      <c r="AE51" s="97">
        <f>(ABS(AC57)&lt;ABS(Y57))+(ABS(AC56)&lt;ABS(Y56))+(ABS(H62)&lt;ABS(D62))+(ABS(H63)&lt;ABS(D63))+(ABS(AJ63)&lt;ABS(AF63))+(ABS(AJ62)&lt;ABS(AF62))+(ABS(O68)&lt;ABS(K68))+(ABS(O69)&lt;ABS(K69))+(ABS(AJ69)&lt;ABS(AF69))+(ABS(AJ68)&lt;ABS(AF68))</f>
        <v>0</v>
      </c>
      <c r="AF51" s="98"/>
      <c r="AG51" s="99"/>
      <c r="AH51" s="85" t="e">
        <f t="shared" si="1"/>
        <v>#DIV/0!</v>
      </c>
      <c r="AI51" s="86"/>
      <c r="AJ51" s="86"/>
      <c r="AK51" s="87"/>
      <c r="AL51" s="88"/>
      <c r="AM51" s="89"/>
      <c r="AN51" s="89"/>
      <c r="AO51" s="90"/>
      <c r="AP51" s="91"/>
      <c r="AQ51" s="92"/>
      <c r="AR51" s="92"/>
      <c r="AS51" s="93"/>
    </row>
    <row r="52" spans="1:45" x14ac:dyDescent="0.25">
      <c r="A52" s="7"/>
      <c r="B52" s="103" t="s">
        <v>105</v>
      </c>
      <c r="C52" s="105"/>
      <c r="D52" s="107" t="s">
        <v>103</v>
      </c>
      <c r="E52" s="108"/>
      <c r="F52" s="108"/>
      <c r="G52" s="108"/>
      <c r="H52" s="108"/>
      <c r="I52" s="108"/>
      <c r="J52" s="109"/>
      <c r="K52" s="107" t="s">
        <v>104</v>
      </c>
      <c r="L52" s="108"/>
      <c r="M52" s="108"/>
      <c r="N52" s="108"/>
      <c r="O52" s="108"/>
      <c r="P52" s="108"/>
      <c r="Q52" s="109"/>
      <c r="R52" s="107" t="str">
        <f>$D$52</f>
        <v>Court 1</v>
      </c>
      <c r="S52" s="108"/>
      <c r="T52" s="108"/>
      <c r="U52" s="108"/>
      <c r="V52" s="108"/>
      <c r="W52" s="108"/>
      <c r="X52" s="109"/>
      <c r="Y52" s="107" t="str">
        <f>$K$52</f>
        <v>Court 2</v>
      </c>
      <c r="Z52" s="108"/>
      <c r="AA52" s="108"/>
      <c r="AB52" s="108"/>
      <c r="AC52" s="108"/>
      <c r="AD52" s="108"/>
      <c r="AE52" s="109"/>
      <c r="AF52" s="107" t="str">
        <f>$D$52</f>
        <v>Court 1</v>
      </c>
      <c r="AG52" s="108"/>
      <c r="AH52" s="108"/>
      <c r="AI52" s="108"/>
      <c r="AJ52" s="108"/>
      <c r="AK52" s="108"/>
      <c r="AL52" s="109"/>
      <c r="AM52" s="126"/>
      <c r="AN52" s="127"/>
      <c r="AO52" s="127"/>
      <c r="AP52" s="127"/>
      <c r="AQ52" s="127"/>
      <c r="AR52" s="127"/>
      <c r="AS52" s="128"/>
    </row>
    <row r="53" spans="1:45" x14ac:dyDescent="0.25">
      <c r="A53" s="7"/>
      <c r="B53" s="88" t="s">
        <v>3</v>
      </c>
      <c r="C53" s="90"/>
      <c r="D53" s="91" t="s">
        <v>22</v>
      </c>
      <c r="E53" s="92"/>
      <c r="F53" s="92"/>
      <c r="G53" s="92"/>
      <c r="H53" s="92"/>
      <c r="I53" s="92"/>
      <c r="J53" s="94"/>
      <c r="K53" s="91" t="s">
        <v>22</v>
      </c>
      <c r="L53" s="92"/>
      <c r="M53" s="92"/>
      <c r="N53" s="92"/>
      <c r="O53" s="92"/>
      <c r="P53" s="92"/>
      <c r="Q53" s="94"/>
      <c r="R53" s="91" t="s">
        <v>22</v>
      </c>
      <c r="S53" s="92"/>
      <c r="T53" s="92"/>
      <c r="U53" s="92"/>
      <c r="V53" s="92"/>
      <c r="W53" s="92"/>
      <c r="X53" s="94"/>
      <c r="Y53" s="91" t="s">
        <v>23</v>
      </c>
      <c r="Z53" s="92"/>
      <c r="AA53" s="92"/>
      <c r="AB53" s="92"/>
      <c r="AC53" s="92"/>
      <c r="AD53" s="92"/>
      <c r="AE53" s="94"/>
      <c r="AF53" s="91" t="s">
        <v>5</v>
      </c>
      <c r="AG53" s="92"/>
      <c r="AH53" s="92"/>
      <c r="AI53" s="92"/>
      <c r="AJ53" s="92"/>
      <c r="AK53" s="92"/>
      <c r="AL53" s="94"/>
      <c r="AM53" s="106"/>
      <c r="AN53" s="70"/>
      <c r="AO53" s="70"/>
      <c r="AP53" s="70"/>
      <c r="AQ53" s="70"/>
      <c r="AR53" s="70"/>
      <c r="AS53" s="129"/>
    </row>
    <row r="54" spans="1:45" x14ac:dyDescent="0.25">
      <c r="A54" s="7"/>
      <c r="B54" s="88" t="s">
        <v>7</v>
      </c>
      <c r="C54" s="90"/>
      <c r="D54" s="88" t="s">
        <v>16</v>
      </c>
      <c r="E54" s="89"/>
      <c r="F54" s="89"/>
      <c r="G54" s="89"/>
      <c r="H54" s="89"/>
      <c r="I54" s="89"/>
      <c r="J54" s="90"/>
      <c r="K54" s="88" t="s">
        <v>16</v>
      </c>
      <c r="L54" s="89"/>
      <c r="M54" s="89"/>
      <c r="N54" s="89"/>
      <c r="O54" s="89"/>
      <c r="P54" s="89"/>
      <c r="Q54" s="90"/>
      <c r="R54" s="88" t="s">
        <v>17</v>
      </c>
      <c r="S54" s="89"/>
      <c r="T54" s="89"/>
      <c r="U54" s="89"/>
      <c r="V54" s="89"/>
      <c r="W54" s="89"/>
      <c r="X54" s="90"/>
      <c r="Y54" s="88" t="s">
        <v>17</v>
      </c>
      <c r="Z54" s="89"/>
      <c r="AA54" s="89"/>
      <c r="AB54" s="89"/>
      <c r="AC54" s="89"/>
      <c r="AD54" s="89"/>
      <c r="AE54" s="90"/>
      <c r="AF54" s="88" t="s">
        <v>18</v>
      </c>
      <c r="AG54" s="89"/>
      <c r="AH54" s="89"/>
      <c r="AI54" s="89"/>
      <c r="AJ54" s="89"/>
      <c r="AK54" s="89"/>
      <c r="AL54" s="90"/>
      <c r="AM54" s="106"/>
      <c r="AN54" s="70"/>
      <c r="AO54" s="70"/>
      <c r="AP54" s="70"/>
      <c r="AQ54" s="70"/>
      <c r="AR54" s="70"/>
      <c r="AS54" s="129"/>
    </row>
    <row r="55" spans="1:45" x14ac:dyDescent="0.25">
      <c r="A55" s="7"/>
      <c r="B55" s="88" t="s">
        <v>13</v>
      </c>
      <c r="C55" s="90"/>
      <c r="D55" s="88" t="s">
        <v>4</v>
      </c>
      <c r="E55" s="89"/>
      <c r="F55" s="89"/>
      <c r="G55" s="89"/>
      <c r="H55" s="89"/>
      <c r="I55" s="89"/>
      <c r="J55" s="90"/>
      <c r="K55" s="88" t="s">
        <v>70</v>
      </c>
      <c r="L55" s="89"/>
      <c r="M55" s="89"/>
      <c r="N55" s="89"/>
      <c r="O55" s="89"/>
      <c r="P55" s="89"/>
      <c r="Q55" s="90"/>
      <c r="R55" s="88" t="s">
        <v>6</v>
      </c>
      <c r="S55" s="89"/>
      <c r="T55" s="89"/>
      <c r="U55" s="89"/>
      <c r="V55" s="89"/>
      <c r="W55" s="89"/>
      <c r="X55" s="90"/>
      <c r="Y55" s="88" t="s">
        <v>54</v>
      </c>
      <c r="Z55" s="89"/>
      <c r="AA55" s="89"/>
      <c r="AB55" s="89"/>
      <c r="AC55" s="89"/>
      <c r="AD55" s="89"/>
      <c r="AE55" s="90"/>
      <c r="AF55" s="88" t="s">
        <v>71</v>
      </c>
      <c r="AG55" s="89"/>
      <c r="AH55" s="89"/>
      <c r="AI55" s="89"/>
      <c r="AJ55" s="89"/>
      <c r="AK55" s="89"/>
      <c r="AL55" s="90"/>
      <c r="AM55" s="106"/>
      <c r="AN55" s="70"/>
      <c r="AO55" s="70"/>
      <c r="AP55" s="70"/>
      <c r="AQ55" s="70"/>
      <c r="AR55" s="70"/>
      <c r="AS55" s="129"/>
    </row>
    <row r="56" spans="1:45" x14ac:dyDescent="0.25">
      <c r="A56" s="7"/>
      <c r="B56" s="88" t="s">
        <v>98</v>
      </c>
      <c r="C56" s="90"/>
      <c r="D56" s="133"/>
      <c r="E56" s="134"/>
      <c r="F56" s="134"/>
      <c r="G56" s="51" t="s">
        <v>10</v>
      </c>
      <c r="H56" s="135"/>
      <c r="I56" s="135"/>
      <c r="J56" s="136"/>
      <c r="K56" s="133"/>
      <c r="L56" s="134"/>
      <c r="M56" s="134"/>
      <c r="N56" s="51" t="s">
        <v>10</v>
      </c>
      <c r="O56" s="135"/>
      <c r="P56" s="135"/>
      <c r="Q56" s="136"/>
      <c r="R56" s="133"/>
      <c r="S56" s="134"/>
      <c r="T56" s="134"/>
      <c r="U56" s="51" t="s">
        <v>10</v>
      </c>
      <c r="V56" s="135"/>
      <c r="W56" s="135"/>
      <c r="X56" s="136"/>
      <c r="Y56" s="133"/>
      <c r="Z56" s="134"/>
      <c r="AA56" s="134"/>
      <c r="AB56" s="51" t="s">
        <v>10</v>
      </c>
      <c r="AC56" s="135"/>
      <c r="AD56" s="135"/>
      <c r="AE56" s="136"/>
      <c r="AF56" s="133"/>
      <c r="AG56" s="134"/>
      <c r="AH56" s="134"/>
      <c r="AI56" s="51" t="s">
        <v>10</v>
      </c>
      <c r="AJ56" s="135"/>
      <c r="AK56" s="135"/>
      <c r="AL56" s="136"/>
      <c r="AM56" s="106"/>
      <c r="AN56" s="70"/>
      <c r="AO56" s="70"/>
      <c r="AP56" s="70"/>
      <c r="AQ56" s="70"/>
      <c r="AR56" s="70"/>
      <c r="AS56" s="129"/>
    </row>
    <row r="57" spans="1:45" ht="13.8" thickBot="1" x14ac:dyDescent="0.3">
      <c r="A57" s="7"/>
      <c r="B57" s="140" t="s">
        <v>99</v>
      </c>
      <c r="C57" s="141"/>
      <c r="D57" s="122"/>
      <c r="E57" s="123"/>
      <c r="F57" s="123"/>
      <c r="G57" s="52" t="s">
        <v>10</v>
      </c>
      <c r="H57" s="124"/>
      <c r="I57" s="124"/>
      <c r="J57" s="125"/>
      <c r="K57" s="122"/>
      <c r="L57" s="123"/>
      <c r="M57" s="123"/>
      <c r="N57" s="52" t="s">
        <v>10</v>
      </c>
      <c r="O57" s="124"/>
      <c r="P57" s="124"/>
      <c r="Q57" s="125"/>
      <c r="R57" s="122"/>
      <c r="S57" s="123"/>
      <c r="T57" s="123"/>
      <c r="U57" s="52" t="s">
        <v>10</v>
      </c>
      <c r="V57" s="124"/>
      <c r="W57" s="124"/>
      <c r="X57" s="125"/>
      <c r="Y57" s="122"/>
      <c r="Z57" s="123"/>
      <c r="AA57" s="123"/>
      <c r="AB57" s="52" t="s">
        <v>10</v>
      </c>
      <c r="AC57" s="124"/>
      <c r="AD57" s="124"/>
      <c r="AE57" s="125"/>
      <c r="AF57" s="122"/>
      <c r="AG57" s="123"/>
      <c r="AH57" s="123"/>
      <c r="AI57" s="52" t="s">
        <v>10</v>
      </c>
      <c r="AJ57" s="124"/>
      <c r="AK57" s="124"/>
      <c r="AL57" s="125"/>
      <c r="AM57" s="106"/>
      <c r="AN57" s="70"/>
      <c r="AO57" s="70"/>
      <c r="AP57" s="70"/>
      <c r="AQ57" s="70"/>
      <c r="AR57" s="70"/>
      <c r="AS57" s="129"/>
    </row>
    <row r="58" spans="1:45" x14ac:dyDescent="0.25">
      <c r="A58" s="7"/>
      <c r="B58" s="103" t="s">
        <v>105</v>
      </c>
      <c r="C58" s="105"/>
      <c r="D58" s="107" t="str">
        <f>$K$52</f>
        <v>Court 2</v>
      </c>
      <c r="E58" s="108"/>
      <c r="F58" s="108"/>
      <c r="G58" s="108"/>
      <c r="H58" s="108"/>
      <c r="I58" s="108"/>
      <c r="J58" s="109"/>
      <c r="K58" s="107" t="str">
        <f>$D$52</f>
        <v>Court 1</v>
      </c>
      <c r="L58" s="108"/>
      <c r="M58" s="108"/>
      <c r="N58" s="108"/>
      <c r="O58" s="108"/>
      <c r="P58" s="108"/>
      <c r="Q58" s="109"/>
      <c r="R58" s="107" t="str">
        <f>$K$52</f>
        <v>Court 2</v>
      </c>
      <c r="S58" s="108"/>
      <c r="T58" s="108"/>
      <c r="U58" s="108"/>
      <c r="V58" s="108"/>
      <c r="W58" s="108"/>
      <c r="X58" s="109"/>
      <c r="Y58" s="107" t="str">
        <f>$D$52</f>
        <v>Court 1</v>
      </c>
      <c r="Z58" s="108"/>
      <c r="AA58" s="108"/>
      <c r="AB58" s="108"/>
      <c r="AC58" s="108"/>
      <c r="AD58" s="108"/>
      <c r="AE58" s="109"/>
      <c r="AF58" s="107" t="str">
        <f>$K$52</f>
        <v>Court 2</v>
      </c>
      <c r="AG58" s="108"/>
      <c r="AH58" s="108"/>
      <c r="AI58" s="108"/>
      <c r="AJ58" s="108"/>
      <c r="AK58" s="108"/>
      <c r="AL58" s="109"/>
      <c r="AM58" s="106"/>
      <c r="AN58" s="70"/>
      <c r="AO58" s="70"/>
      <c r="AP58" s="70"/>
      <c r="AQ58" s="70"/>
      <c r="AR58" s="70"/>
      <c r="AS58" s="129"/>
    </row>
    <row r="59" spans="1:45" x14ac:dyDescent="0.25">
      <c r="A59" s="7"/>
      <c r="B59" s="88" t="s">
        <v>3</v>
      </c>
      <c r="C59" s="90"/>
      <c r="D59" s="88" t="s">
        <v>5</v>
      </c>
      <c r="E59" s="89"/>
      <c r="F59" s="89"/>
      <c r="G59" s="89"/>
      <c r="H59" s="89"/>
      <c r="I59" s="89"/>
      <c r="J59" s="90"/>
      <c r="K59" s="88" t="s">
        <v>5</v>
      </c>
      <c r="L59" s="89"/>
      <c r="M59" s="89"/>
      <c r="N59" s="89"/>
      <c r="O59" s="89"/>
      <c r="P59" s="89"/>
      <c r="Q59" s="90"/>
      <c r="R59" s="88" t="s">
        <v>5</v>
      </c>
      <c r="S59" s="89"/>
      <c r="T59" s="89"/>
      <c r="U59" s="89"/>
      <c r="V59" s="89"/>
      <c r="W59" s="89"/>
      <c r="X59" s="90"/>
      <c r="Y59" s="88" t="s">
        <v>5</v>
      </c>
      <c r="Z59" s="89"/>
      <c r="AA59" s="89"/>
      <c r="AB59" s="89"/>
      <c r="AC59" s="89"/>
      <c r="AD59" s="89"/>
      <c r="AE59" s="90"/>
      <c r="AF59" s="88" t="s">
        <v>5</v>
      </c>
      <c r="AG59" s="89"/>
      <c r="AH59" s="89"/>
      <c r="AI59" s="89"/>
      <c r="AJ59" s="89"/>
      <c r="AK59" s="89"/>
      <c r="AL59" s="90"/>
      <c r="AM59" s="106"/>
      <c r="AN59" s="70"/>
      <c r="AO59" s="70"/>
      <c r="AP59" s="70"/>
      <c r="AQ59" s="70"/>
      <c r="AR59" s="70"/>
      <c r="AS59" s="129"/>
    </row>
    <row r="60" spans="1:45" x14ac:dyDescent="0.25">
      <c r="A60" s="7"/>
      <c r="B60" s="88" t="s">
        <v>7</v>
      </c>
      <c r="C60" s="90"/>
      <c r="D60" s="88" t="s">
        <v>18</v>
      </c>
      <c r="E60" s="89"/>
      <c r="F60" s="89"/>
      <c r="G60" s="89"/>
      <c r="H60" s="89"/>
      <c r="I60" s="89"/>
      <c r="J60" s="90"/>
      <c r="K60" s="88" t="s">
        <v>19</v>
      </c>
      <c r="L60" s="89"/>
      <c r="M60" s="89"/>
      <c r="N60" s="89"/>
      <c r="O60" s="89"/>
      <c r="P60" s="89"/>
      <c r="Q60" s="90"/>
      <c r="R60" s="88" t="s">
        <v>19</v>
      </c>
      <c r="S60" s="89"/>
      <c r="T60" s="89"/>
      <c r="U60" s="89"/>
      <c r="V60" s="89"/>
      <c r="W60" s="89"/>
      <c r="X60" s="90"/>
      <c r="Y60" s="88" t="s">
        <v>20</v>
      </c>
      <c r="Z60" s="89"/>
      <c r="AA60" s="89"/>
      <c r="AB60" s="89"/>
      <c r="AC60" s="89"/>
      <c r="AD60" s="89"/>
      <c r="AE60" s="90"/>
      <c r="AF60" s="88" t="s">
        <v>20</v>
      </c>
      <c r="AG60" s="89"/>
      <c r="AH60" s="89"/>
      <c r="AI60" s="89"/>
      <c r="AJ60" s="89"/>
      <c r="AK60" s="89"/>
      <c r="AL60" s="90"/>
      <c r="AM60" s="106"/>
      <c r="AN60" s="70"/>
      <c r="AO60" s="70"/>
      <c r="AP60" s="70"/>
      <c r="AQ60" s="70"/>
      <c r="AR60" s="70"/>
      <c r="AS60" s="129"/>
    </row>
    <row r="61" spans="1:45" x14ac:dyDescent="0.25">
      <c r="A61" s="7"/>
      <c r="B61" s="88" t="s">
        <v>13</v>
      </c>
      <c r="C61" s="90"/>
      <c r="D61" s="88" t="s">
        <v>72</v>
      </c>
      <c r="E61" s="89"/>
      <c r="F61" s="89"/>
      <c r="G61" s="89"/>
      <c r="H61" s="89"/>
      <c r="I61" s="89"/>
      <c r="J61" s="90"/>
      <c r="K61" s="88" t="s">
        <v>73</v>
      </c>
      <c r="L61" s="89"/>
      <c r="M61" s="89"/>
      <c r="N61" s="89"/>
      <c r="O61" s="89"/>
      <c r="P61" s="89"/>
      <c r="Q61" s="90"/>
      <c r="R61" s="88" t="s">
        <v>74</v>
      </c>
      <c r="S61" s="89"/>
      <c r="T61" s="89"/>
      <c r="U61" s="89"/>
      <c r="V61" s="89"/>
      <c r="W61" s="89"/>
      <c r="X61" s="90"/>
      <c r="Y61" s="88" t="s">
        <v>75</v>
      </c>
      <c r="Z61" s="89"/>
      <c r="AA61" s="89"/>
      <c r="AB61" s="89"/>
      <c r="AC61" s="89"/>
      <c r="AD61" s="89"/>
      <c r="AE61" s="90"/>
      <c r="AF61" s="88" t="s">
        <v>76</v>
      </c>
      <c r="AG61" s="89"/>
      <c r="AH61" s="89"/>
      <c r="AI61" s="89"/>
      <c r="AJ61" s="89"/>
      <c r="AK61" s="89"/>
      <c r="AL61" s="90"/>
      <c r="AM61" s="106"/>
      <c r="AN61" s="70"/>
      <c r="AO61" s="70"/>
      <c r="AP61" s="70"/>
      <c r="AQ61" s="70"/>
      <c r="AR61" s="70"/>
      <c r="AS61" s="129"/>
    </row>
    <row r="62" spans="1:45" x14ac:dyDescent="0.25">
      <c r="A62" s="7"/>
      <c r="B62" s="88" t="s">
        <v>98</v>
      </c>
      <c r="C62" s="90"/>
      <c r="D62" s="133"/>
      <c r="E62" s="134"/>
      <c r="F62" s="134"/>
      <c r="G62" s="51" t="s">
        <v>10</v>
      </c>
      <c r="H62" s="135"/>
      <c r="I62" s="135"/>
      <c r="J62" s="136"/>
      <c r="K62" s="133"/>
      <c r="L62" s="134"/>
      <c r="M62" s="134"/>
      <c r="N62" s="51" t="s">
        <v>10</v>
      </c>
      <c r="O62" s="135"/>
      <c r="P62" s="135"/>
      <c r="Q62" s="136"/>
      <c r="R62" s="133"/>
      <c r="S62" s="134"/>
      <c r="T62" s="134"/>
      <c r="U62" s="51" t="s">
        <v>10</v>
      </c>
      <c r="V62" s="135"/>
      <c r="W62" s="135"/>
      <c r="X62" s="136"/>
      <c r="Y62" s="133"/>
      <c r="Z62" s="134"/>
      <c r="AA62" s="134"/>
      <c r="AB62" s="51" t="s">
        <v>10</v>
      </c>
      <c r="AC62" s="135"/>
      <c r="AD62" s="135"/>
      <c r="AE62" s="136"/>
      <c r="AF62" s="133"/>
      <c r="AG62" s="134"/>
      <c r="AH62" s="134"/>
      <c r="AI62" s="51" t="s">
        <v>10</v>
      </c>
      <c r="AJ62" s="135"/>
      <c r="AK62" s="135"/>
      <c r="AL62" s="136"/>
      <c r="AM62" s="106"/>
      <c r="AN62" s="70"/>
      <c r="AO62" s="70"/>
      <c r="AP62" s="70"/>
      <c r="AQ62" s="70"/>
      <c r="AR62" s="70"/>
      <c r="AS62" s="129"/>
    </row>
    <row r="63" spans="1:45" ht="13.8" thickBot="1" x14ac:dyDescent="0.3">
      <c r="A63" s="46"/>
      <c r="B63" s="140" t="s">
        <v>99</v>
      </c>
      <c r="C63" s="141"/>
      <c r="D63" s="122"/>
      <c r="E63" s="123"/>
      <c r="F63" s="123"/>
      <c r="G63" s="52" t="s">
        <v>10</v>
      </c>
      <c r="H63" s="124"/>
      <c r="I63" s="124"/>
      <c r="J63" s="125"/>
      <c r="K63" s="122"/>
      <c r="L63" s="123"/>
      <c r="M63" s="123"/>
      <c r="N63" s="52" t="s">
        <v>10</v>
      </c>
      <c r="O63" s="124"/>
      <c r="P63" s="124"/>
      <c r="Q63" s="125"/>
      <c r="R63" s="122"/>
      <c r="S63" s="123"/>
      <c r="T63" s="123"/>
      <c r="U63" s="52" t="s">
        <v>10</v>
      </c>
      <c r="V63" s="124"/>
      <c r="W63" s="124"/>
      <c r="X63" s="125"/>
      <c r="Y63" s="122"/>
      <c r="Z63" s="123"/>
      <c r="AA63" s="123"/>
      <c r="AB63" s="52" t="s">
        <v>10</v>
      </c>
      <c r="AC63" s="124"/>
      <c r="AD63" s="124"/>
      <c r="AE63" s="125"/>
      <c r="AF63" s="122"/>
      <c r="AG63" s="123"/>
      <c r="AH63" s="123"/>
      <c r="AI63" s="52" t="s">
        <v>10</v>
      </c>
      <c r="AJ63" s="124"/>
      <c r="AK63" s="124"/>
      <c r="AL63" s="125"/>
      <c r="AM63" s="106"/>
      <c r="AN63" s="70"/>
      <c r="AO63" s="70"/>
      <c r="AP63" s="70"/>
      <c r="AQ63" s="70"/>
      <c r="AR63" s="70"/>
      <c r="AS63" s="129"/>
    </row>
    <row r="64" spans="1:45" x14ac:dyDescent="0.25">
      <c r="A64" s="46"/>
      <c r="B64" s="103" t="s">
        <v>105</v>
      </c>
      <c r="C64" s="105"/>
      <c r="D64" s="107" t="str">
        <f>$D$52</f>
        <v>Court 1</v>
      </c>
      <c r="E64" s="108"/>
      <c r="F64" s="108"/>
      <c r="G64" s="108"/>
      <c r="H64" s="108"/>
      <c r="I64" s="108"/>
      <c r="J64" s="109"/>
      <c r="K64" s="107" t="str">
        <f>$K$52</f>
        <v>Court 2</v>
      </c>
      <c r="L64" s="108"/>
      <c r="M64" s="108"/>
      <c r="N64" s="108"/>
      <c r="O64" s="108"/>
      <c r="P64" s="108"/>
      <c r="Q64" s="109"/>
      <c r="R64" s="107" t="str">
        <f>$D$52</f>
        <v>Court 1</v>
      </c>
      <c r="S64" s="108"/>
      <c r="T64" s="108"/>
      <c r="U64" s="108"/>
      <c r="V64" s="108"/>
      <c r="W64" s="108"/>
      <c r="X64" s="109"/>
      <c r="Y64" s="107" t="str">
        <f>$K$52</f>
        <v>Court 2</v>
      </c>
      <c r="Z64" s="108"/>
      <c r="AA64" s="108"/>
      <c r="AB64" s="108"/>
      <c r="AC64" s="108"/>
      <c r="AD64" s="108"/>
      <c r="AE64" s="109"/>
      <c r="AF64" s="107" t="str">
        <f>$D$52</f>
        <v>Court 1</v>
      </c>
      <c r="AG64" s="108"/>
      <c r="AH64" s="108"/>
      <c r="AI64" s="108"/>
      <c r="AJ64" s="108"/>
      <c r="AK64" s="108"/>
      <c r="AL64" s="109"/>
      <c r="AM64" s="106"/>
      <c r="AN64" s="70"/>
      <c r="AO64" s="70"/>
      <c r="AP64" s="70"/>
      <c r="AQ64" s="70"/>
      <c r="AR64" s="70"/>
      <c r="AS64" s="129"/>
    </row>
    <row r="65" spans="1:63" x14ac:dyDescent="0.25">
      <c r="A65" s="46"/>
      <c r="B65" s="88" t="s">
        <v>3</v>
      </c>
      <c r="C65" s="90"/>
      <c r="D65" s="88" t="s">
        <v>5</v>
      </c>
      <c r="E65" s="89"/>
      <c r="F65" s="89"/>
      <c r="G65" s="89"/>
      <c r="H65" s="89"/>
      <c r="I65" s="89"/>
      <c r="J65" s="90"/>
      <c r="K65" s="88" t="s">
        <v>5</v>
      </c>
      <c r="L65" s="89"/>
      <c r="M65" s="89"/>
      <c r="N65" s="89"/>
      <c r="O65" s="89"/>
      <c r="P65" s="89"/>
      <c r="Q65" s="90"/>
      <c r="R65" s="88" t="s">
        <v>5</v>
      </c>
      <c r="S65" s="89"/>
      <c r="T65" s="89"/>
      <c r="U65" s="89"/>
      <c r="V65" s="89"/>
      <c r="W65" s="89"/>
      <c r="X65" s="90"/>
      <c r="Y65" s="88" t="s">
        <v>5</v>
      </c>
      <c r="Z65" s="89"/>
      <c r="AA65" s="89"/>
      <c r="AB65" s="89"/>
      <c r="AC65" s="89"/>
      <c r="AD65" s="89"/>
      <c r="AE65" s="90"/>
      <c r="AF65" s="88" t="s">
        <v>5</v>
      </c>
      <c r="AG65" s="89"/>
      <c r="AH65" s="89"/>
      <c r="AI65" s="89"/>
      <c r="AJ65" s="89"/>
      <c r="AK65" s="89"/>
      <c r="AL65" s="90"/>
      <c r="AM65" s="106"/>
      <c r="AN65" s="70"/>
      <c r="AO65" s="70"/>
      <c r="AP65" s="70"/>
      <c r="AQ65" s="70"/>
      <c r="AR65" s="70"/>
      <c r="AS65" s="129"/>
    </row>
    <row r="66" spans="1:63" x14ac:dyDescent="0.25">
      <c r="A66" s="46"/>
      <c r="B66" s="88" t="s">
        <v>7</v>
      </c>
      <c r="C66" s="90"/>
      <c r="D66" s="88" t="s">
        <v>21</v>
      </c>
      <c r="E66" s="89"/>
      <c r="F66" s="89"/>
      <c r="G66" s="89"/>
      <c r="H66" s="89"/>
      <c r="I66" s="89"/>
      <c r="J66" s="90"/>
      <c r="K66" s="88" t="s">
        <v>21</v>
      </c>
      <c r="L66" s="89"/>
      <c r="M66" s="89"/>
      <c r="N66" s="89"/>
      <c r="O66" s="89"/>
      <c r="P66" s="89"/>
      <c r="Q66" s="90"/>
      <c r="R66" s="88" t="s">
        <v>26</v>
      </c>
      <c r="S66" s="89"/>
      <c r="T66" s="89"/>
      <c r="U66" s="89"/>
      <c r="V66" s="89"/>
      <c r="W66" s="89"/>
      <c r="X66" s="90"/>
      <c r="Y66" s="88" t="s">
        <v>26</v>
      </c>
      <c r="Z66" s="89"/>
      <c r="AA66" s="89"/>
      <c r="AB66" s="89"/>
      <c r="AC66" s="89"/>
      <c r="AD66" s="89"/>
      <c r="AE66" s="90"/>
      <c r="AF66" s="88" t="s">
        <v>12</v>
      </c>
      <c r="AG66" s="89"/>
      <c r="AH66" s="89"/>
      <c r="AI66" s="89"/>
      <c r="AJ66" s="89"/>
      <c r="AK66" s="89"/>
      <c r="AL66" s="90"/>
      <c r="AM66" s="106"/>
      <c r="AN66" s="70"/>
      <c r="AO66" s="70"/>
      <c r="AP66" s="70"/>
      <c r="AQ66" s="70"/>
      <c r="AR66" s="70"/>
      <c r="AS66" s="129"/>
    </row>
    <row r="67" spans="1:63" x14ac:dyDescent="0.25">
      <c r="A67" s="46"/>
      <c r="B67" s="88" t="s">
        <v>13</v>
      </c>
      <c r="C67" s="90"/>
      <c r="D67" s="88" t="s">
        <v>77</v>
      </c>
      <c r="E67" s="89"/>
      <c r="F67" s="89"/>
      <c r="G67" s="89"/>
      <c r="H67" s="89"/>
      <c r="I67" s="89"/>
      <c r="J67" s="90"/>
      <c r="K67" s="88" t="s">
        <v>78</v>
      </c>
      <c r="L67" s="89"/>
      <c r="M67" s="89"/>
      <c r="N67" s="89"/>
      <c r="O67" s="89"/>
      <c r="P67" s="89"/>
      <c r="Q67" s="90"/>
      <c r="R67" s="88" t="s">
        <v>79</v>
      </c>
      <c r="S67" s="89"/>
      <c r="T67" s="89"/>
      <c r="U67" s="89"/>
      <c r="V67" s="89"/>
      <c r="W67" s="89"/>
      <c r="X67" s="90"/>
      <c r="Y67" s="88" t="s">
        <v>80</v>
      </c>
      <c r="Z67" s="89"/>
      <c r="AA67" s="89"/>
      <c r="AB67" s="89"/>
      <c r="AC67" s="89"/>
      <c r="AD67" s="89"/>
      <c r="AE67" s="90"/>
      <c r="AF67" s="88" t="s">
        <v>81</v>
      </c>
      <c r="AG67" s="89"/>
      <c r="AH67" s="89"/>
      <c r="AI67" s="89"/>
      <c r="AJ67" s="89"/>
      <c r="AK67" s="89"/>
      <c r="AL67" s="90"/>
      <c r="AM67" s="106"/>
      <c r="AN67" s="70"/>
      <c r="AO67" s="70"/>
      <c r="AP67" s="70"/>
      <c r="AQ67" s="70"/>
      <c r="AR67" s="70"/>
      <c r="AS67" s="129"/>
    </row>
    <row r="68" spans="1:63" x14ac:dyDescent="0.25">
      <c r="A68" s="46"/>
      <c r="B68" s="88" t="s">
        <v>98</v>
      </c>
      <c r="C68" s="90"/>
      <c r="D68" s="133"/>
      <c r="E68" s="134"/>
      <c r="F68" s="134"/>
      <c r="G68" s="51" t="s">
        <v>10</v>
      </c>
      <c r="H68" s="135"/>
      <c r="I68" s="135"/>
      <c r="J68" s="136"/>
      <c r="K68" s="133"/>
      <c r="L68" s="134"/>
      <c r="M68" s="134"/>
      <c r="N68" s="51" t="s">
        <v>10</v>
      </c>
      <c r="O68" s="135"/>
      <c r="P68" s="135"/>
      <c r="Q68" s="136"/>
      <c r="R68" s="133"/>
      <c r="S68" s="134"/>
      <c r="T68" s="134"/>
      <c r="U68" s="51" t="s">
        <v>10</v>
      </c>
      <c r="V68" s="135"/>
      <c r="W68" s="135"/>
      <c r="X68" s="136"/>
      <c r="Y68" s="133"/>
      <c r="Z68" s="134"/>
      <c r="AA68" s="134"/>
      <c r="AB68" s="51" t="s">
        <v>10</v>
      </c>
      <c r="AC68" s="135"/>
      <c r="AD68" s="135"/>
      <c r="AE68" s="136"/>
      <c r="AF68" s="133"/>
      <c r="AG68" s="134"/>
      <c r="AH68" s="134"/>
      <c r="AI68" s="51" t="s">
        <v>10</v>
      </c>
      <c r="AJ68" s="135"/>
      <c r="AK68" s="135"/>
      <c r="AL68" s="136"/>
      <c r="AM68" s="106"/>
      <c r="AN68" s="70"/>
      <c r="AO68" s="70"/>
      <c r="AP68" s="70"/>
      <c r="AQ68" s="70"/>
      <c r="AR68" s="70"/>
      <c r="AS68" s="129"/>
    </row>
    <row r="69" spans="1:63" ht="13.8" thickBot="1" x14ac:dyDescent="0.3">
      <c r="A69" s="47"/>
      <c r="B69" s="140" t="s">
        <v>99</v>
      </c>
      <c r="C69" s="141"/>
      <c r="D69" s="122"/>
      <c r="E69" s="123"/>
      <c r="F69" s="123"/>
      <c r="G69" s="52" t="s">
        <v>10</v>
      </c>
      <c r="H69" s="124"/>
      <c r="I69" s="124"/>
      <c r="J69" s="125"/>
      <c r="K69" s="122"/>
      <c r="L69" s="123"/>
      <c r="M69" s="123"/>
      <c r="N69" s="52" t="s">
        <v>10</v>
      </c>
      <c r="O69" s="124"/>
      <c r="P69" s="124"/>
      <c r="Q69" s="125"/>
      <c r="R69" s="122"/>
      <c r="S69" s="123"/>
      <c r="T69" s="123"/>
      <c r="U69" s="52" t="s">
        <v>10</v>
      </c>
      <c r="V69" s="124"/>
      <c r="W69" s="124"/>
      <c r="X69" s="125"/>
      <c r="Y69" s="122"/>
      <c r="Z69" s="123"/>
      <c r="AA69" s="123"/>
      <c r="AB69" s="52" t="s">
        <v>10</v>
      </c>
      <c r="AC69" s="124"/>
      <c r="AD69" s="124"/>
      <c r="AE69" s="125"/>
      <c r="AF69" s="122"/>
      <c r="AG69" s="123"/>
      <c r="AH69" s="123"/>
      <c r="AI69" s="52" t="s">
        <v>10</v>
      </c>
      <c r="AJ69" s="124"/>
      <c r="AK69" s="124"/>
      <c r="AL69" s="125"/>
      <c r="AM69" s="130"/>
      <c r="AN69" s="131"/>
      <c r="AO69" s="131"/>
      <c r="AP69" s="131"/>
      <c r="AQ69" s="131"/>
      <c r="AR69" s="131"/>
      <c r="AS69" s="132"/>
    </row>
    <row r="70" spans="1:63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63" x14ac:dyDescent="0.25">
      <c r="A71"/>
      <c r="B71"/>
      <c r="C71"/>
      <c r="D71" s="1" t="s">
        <v>96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63" x14ac:dyDescent="0.25">
      <c r="A72"/>
      <c r="B72"/>
      <c r="C72"/>
      <c r="D72" s="1" t="s">
        <v>84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63" ht="13.8" thickBot="1" x14ac:dyDescent="0.3"/>
    <row r="74" spans="1:63" ht="25.5" customHeight="1" x14ac:dyDescent="0.25">
      <c r="A74" s="80" t="s">
        <v>45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2"/>
      <c r="R74" s="76" t="s">
        <v>37</v>
      </c>
      <c r="S74" s="77"/>
      <c r="T74" s="77"/>
      <c r="U74" s="83"/>
      <c r="V74"/>
      <c r="W74"/>
      <c r="X74"/>
      <c r="Y74" t="s">
        <v>44</v>
      </c>
      <c r="Z74"/>
      <c r="AA74"/>
      <c r="AB74"/>
      <c r="AC74"/>
    </row>
    <row r="75" spans="1:63" x14ac:dyDescent="0.25">
      <c r="A75" s="59" t="e">
        <f>VLOOKUP(#REF!,#REF!, 2, FALSE)</f>
        <v>#REF!</v>
      </c>
      <c r="B75" s="60"/>
      <c r="C75" s="60"/>
      <c r="D75" s="60"/>
      <c r="E75" s="60"/>
      <c r="F75" s="60"/>
      <c r="G75" s="40">
        <f>IF(AND(R75=0,R77=0)=TRUE, 1, IF(R75&gt;R77,A75,A78))</f>
        <v>1</v>
      </c>
      <c r="H75" s="61" t="e">
        <f>VLOOKUP(#REF!,#REF!, 3, FALSE)</f>
        <v>#REF!</v>
      </c>
      <c r="I75" s="61"/>
      <c r="J75" s="61"/>
      <c r="K75" s="61"/>
      <c r="L75" s="61"/>
      <c r="M75" s="61"/>
      <c r="N75" s="61"/>
      <c r="O75" s="61"/>
      <c r="P75" s="61"/>
      <c r="Q75" s="62"/>
      <c r="R75" s="63"/>
      <c r="S75" s="64"/>
      <c r="T75" s="64"/>
      <c r="U75" s="71"/>
      <c r="V75"/>
      <c r="W75"/>
      <c r="X75"/>
      <c r="Y75"/>
      <c r="Z75"/>
      <c r="AA75"/>
      <c r="AB75" t="s">
        <v>43</v>
      </c>
      <c r="AC75"/>
    </row>
    <row r="76" spans="1:63" ht="5.25" customHeight="1" x14ac:dyDescent="0.25">
      <c r="A76" s="69" t="s">
        <v>32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84"/>
      <c r="R76" s="66"/>
      <c r="S76" s="67"/>
      <c r="T76" s="67"/>
      <c r="U76" s="79"/>
      <c r="V76"/>
      <c r="W76"/>
      <c r="X76"/>
      <c r="Y76"/>
      <c r="Z76"/>
      <c r="AA76"/>
      <c r="AB76"/>
      <c r="AC76"/>
    </row>
    <row r="77" spans="1:63" ht="5.25" customHeight="1" x14ac:dyDescent="0.25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84"/>
      <c r="R77" s="63"/>
      <c r="S77" s="64"/>
      <c r="T77" s="64"/>
      <c r="U77" s="71"/>
      <c r="V77"/>
      <c r="W77"/>
      <c r="X77"/>
      <c r="Y77"/>
      <c r="Z77"/>
      <c r="AA77"/>
      <c r="AB77"/>
      <c r="AC77"/>
    </row>
    <row r="78" spans="1:63" ht="13.8" thickBot="1" x14ac:dyDescent="0.3">
      <c r="A78" s="59" t="e">
        <f>VLOOKUP(#REF!,#REF!, 2, FALSE)</f>
        <v>#REF!</v>
      </c>
      <c r="B78" s="60"/>
      <c r="C78" s="60"/>
      <c r="D78" s="60"/>
      <c r="E78" s="60"/>
      <c r="F78" s="60"/>
      <c r="G78" s="12"/>
      <c r="H78" s="61" t="e">
        <f>VLOOKUP(#REF!,#REF!, 3, FALSE)</f>
        <v>#REF!</v>
      </c>
      <c r="I78" s="61"/>
      <c r="J78" s="61"/>
      <c r="K78" s="61"/>
      <c r="L78" s="61"/>
      <c r="M78" s="61"/>
      <c r="N78" s="61"/>
      <c r="O78" s="61"/>
      <c r="P78" s="61"/>
      <c r="Q78" s="62"/>
      <c r="R78" s="72"/>
      <c r="S78" s="73"/>
      <c r="T78" s="73"/>
      <c r="U78" s="74"/>
      <c r="V78"/>
      <c r="W78"/>
      <c r="X78"/>
      <c r="Y78"/>
      <c r="Z78"/>
      <c r="AA78"/>
      <c r="AB78"/>
      <c r="AC78"/>
      <c r="AT78" s="32"/>
    </row>
    <row r="79" spans="1:63" x14ac:dyDescent="0.25">
      <c r="Y79" t="s">
        <v>94</v>
      </c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</row>
    <row r="80" spans="1:63" ht="13.8" thickBot="1" x14ac:dyDescent="0.3">
      <c r="Y80" s="1" t="s">
        <v>95</v>
      </c>
    </row>
    <row r="81" spans="1:45" ht="25.5" customHeight="1" x14ac:dyDescent="0.25">
      <c r="A81" s="80" t="s">
        <v>46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2"/>
      <c r="R81" s="76" t="s">
        <v>37</v>
      </c>
      <c r="S81" s="77"/>
      <c r="T81" s="77"/>
      <c r="U81" s="83"/>
      <c r="V81"/>
      <c r="W81"/>
      <c r="X81"/>
      <c r="Y81"/>
      <c r="Z81"/>
      <c r="AA81"/>
      <c r="AB81"/>
      <c r="AC81"/>
    </row>
    <row r="82" spans="1:45" x14ac:dyDescent="0.25">
      <c r="A82" s="59" t="e">
        <f>VLOOKUP(#REF!,#REF!, 2, FALSE)</f>
        <v>#REF!</v>
      </c>
      <c r="B82" s="60"/>
      <c r="C82" s="60"/>
      <c r="D82" s="60"/>
      <c r="E82" s="60"/>
      <c r="F82" s="60"/>
      <c r="G82" s="40">
        <f>IF(AND(R82=0,R84=0)=TRUE, 1, IF(ABS(R82)&gt;ABS(R84),A82,A85))</f>
        <v>1</v>
      </c>
      <c r="H82" s="61" t="e">
        <f>VLOOKUP(#REF!,#REF!, 3, FALSE)</f>
        <v>#REF!</v>
      </c>
      <c r="I82" s="61"/>
      <c r="J82" s="61"/>
      <c r="K82" s="61"/>
      <c r="L82" s="61"/>
      <c r="M82" s="61"/>
      <c r="N82" s="61"/>
      <c r="O82" s="61"/>
      <c r="P82" s="61"/>
      <c r="Q82" s="62"/>
      <c r="R82" s="63"/>
      <c r="S82" s="64"/>
      <c r="T82" s="64"/>
      <c r="U82" s="71"/>
      <c r="V82"/>
      <c r="W82"/>
      <c r="X82"/>
      <c r="Y82"/>
      <c r="Z82"/>
      <c r="AA82"/>
      <c r="AB82"/>
      <c r="AC82"/>
    </row>
    <row r="83" spans="1:45" ht="5.25" customHeight="1" x14ac:dyDescent="0.25">
      <c r="A83" s="69" t="s">
        <v>32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66"/>
      <c r="S83" s="67"/>
      <c r="T83" s="67"/>
      <c r="U83" s="79"/>
      <c r="V83"/>
      <c r="W83"/>
      <c r="X83"/>
      <c r="Y83"/>
      <c r="Z83"/>
      <c r="AA83"/>
      <c r="AB83"/>
      <c r="AC83"/>
    </row>
    <row r="84" spans="1:45" ht="5.25" customHeight="1" x14ac:dyDescent="0.25">
      <c r="A84" s="69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63"/>
      <c r="S84" s="64"/>
      <c r="T84" s="64"/>
      <c r="U84" s="71"/>
      <c r="V84"/>
      <c r="W84"/>
      <c r="X84"/>
      <c r="Y84"/>
      <c r="Z84"/>
      <c r="AA84"/>
      <c r="AB84"/>
      <c r="AC84"/>
    </row>
    <row r="85" spans="1:45" ht="13.8" thickBot="1" x14ac:dyDescent="0.3">
      <c r="A85" s="59" t="e">
        <f>VLOOKUP(#REF!,#REF!, 2, FALSE)</f>
        <v>#REF!</v>
      </c>
      <c r="B85" s="60"/>
      <c r="C85" s="60"/>
      <c r="D85" s="60"/>
      <c r="E85" s="60"/>
      <c r="F85" s="60"/>
      <c r="G85" s="12"/>
      <c r="H85" s="61" t="e">
        <f>VLOOKUP(#REF!,#REF!, 3, FALSE)</f>
        <v>#REF!</v>
      </c>
      <c r="I85" s="61"/>
      <c r="J85" s="61"/>
      <c r="K85" s="61"/>
      <c r="L85" s="61"/>
      <c r="M85" s="61"/>
      <c r="N85" s="61"/>
      <c r="O85" s="61"/>
      <c r="P85" s="61"/>
      <c r="Q85" s="62"/>
      <c r="R85" s="72"/>
      <c r="S85" s="73"/>
      <c r="T85" s="73"/>
      <c r="U85" s="74"/>
      <c r="V85"/>
      <c r="W85"/>
      <c r="X85"/>
      <c r="Y85"/>
      <c r="Z85"/>
      <c r="AA85"/>
      <c r="AB85"/>
      <c r="AC85"/>
    </row>
    <row r="87" spans="1:45" ht="13.8" thickBot="1" x14ac:dyDescent="0.3"/>
    <row r="88" spans="1:45" ht="25.5" customHeight="1" x14ac:dyDescent="0.25">
      <c r="A88" s="80" t="s">
        <v>47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2"/>
      <c r="R88" s="76" t="s">
        <v>37</v>
      </c>
      <c r="S88" s="77"/>
      <c r="T88" s="77"/>
      <c r="U88" s="83"/>
      <c r="V88"/>
      <c r="W88"/>
      <c r="X88"/>
      <c r="Y88"/>
      <c r="Z88"/>
      <c r="AA88"/>
      <c r="AB88"/>
      <c r="AC88"/>
    </row>
    <row r="89" spans="1:45" x14ac:dyDescent="0.25">
      <c r="A89" s="59" t="e">
        <f>VLOOKUP(#REF!,#REF!, 2, FALSE)</f>
        <v>#REF!</v>
      </c>
      <c r="B89" s="60"/>
      <c r="C89" s="60"/>
      <c r="D89" s="60"/>
      <c r="E89" s="60"/>
      <c r="F89" s="60"/>
      <c r="G89" s="40">
        <f>IF(AND(R89=0,R91=0)=TRUE, 1, IF(ABS(R89)&gt;ABS(R91),A89,A92))</f>
        <v>1</v>
      </c>
      <c r="H89" s="61" t="e">
        <f>VLOOKUP(#REF!,#REF!, 3, FALSE)</f>
        <v>#REF!</v>
      </c>
      <c r="I89" s="61"/>
      <c r="J89" s="61"/>
      <c r="K89" s="61"/>
      <c r="L89" s="61"/>
      <c r="M89" s="61"/>
      <c r="N89" s="61"/>
      <c r="O89" s="61"/>
      <c r="P89" s="61"/>
      <c r="Q89" s="62"/>
      <c r="R89" s="63"/>
      <c r="S89" s="64"/>
      <c r="T89" s="64"/>
      <c r="U89" s="71"/>
      <c r="V89"/>
      <c r="W89"/>
      <c r="X89"/>
      <c r="Y89"/>
      <c r="Z89"/>
      <c r="AA89"/>
      <c r="AB89"/>
      <c r="AC89"/>
    </row>
    <row r="90" spans="1:45" ht="5.25" customHeight="1" x14ac:dyDescent="0.25">
      <c r="A90" s="69" t="s">
        <v>32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66"/>
      <c r="S90" s="67"/>
      <c r="T90" s="67"/>
      <c r="U90" s="79"/>
      <c r="V90"/>
      <c r="W90"/>
      <c r="X90"/>
      <c r="Y90"/>
      <c r="Z90"/>
      <c r="AA90"/>
      <c r="AB90"/>
      <c r="AC90"/>
    </row>
    <row r="91" spans="1:45" ht="5.25" customHeight="1" x14ac:dyDescent="0.25">
      <c r="A91" s="69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63"/>
      <c r="S91" s="64"/>
      <c r="T91" s="64"/>
      <c r="U91" s="71"/>
      <c r="V91"/>
      <c r="W91"/>
      <c r="X91"/>
      <c r="Y91"/>
      <c r="Z91"/>
      <c r="AA91"/>
      <c r="AB91"/>
      <c r="AC91"/>
    </row>
    <row r="92" spans="1:45" ht="13.8" thickBot="1" x14ac:dyDescent="0.3">
      <c r="A92" s="59" t="e">
        <f>VLOOKUP(#REF!,#REF!, 2, FALSE)</f>
        <v>#REF!</v>
      </c>
      <c r="B92" s="60"/>
      <c r="C92" s="60"/>
      <c r="D92" s="60"/>
      <c r="E92" s="60"/>
      <c r="F92" s="60"/>
      <c r="G92" s="12"/>
      <c r="H92" s="61" t="e">
        <f>VLOOKUP(#REF!,#REF!, 3, FALSE)</f>
        <v>#REF!</v>
      </c>
      <c r="I92" s="61"/>
      <c r="J92" s="61"/>
      <c r="K92" s="61"/>
      <c r="L92" s="61"/>
      <c r="M92" s="61"/>
      <c r="N92" s="61"/>
      <c r="O92" s="61"/>
      <c r="P92" s="61"/>
      <c r="Q92" s="62"/>
      <c r="R92" s="72"/>
      <c r="S92" s="73"/>
      <c r="T92" s="73"/>
      <c r="U92" s="74"/>
      <c r="V92"/>
      <c r="W92"/>
      <c r="X92"/>
      <c r="Y92"/>
      <c r="Z92"/>
      <c r="AA92"/>
      <c r="AB92"/>
      <c r="AC92"/>
    </row>
    <row r="95" spans="1:45" x14ac:dyDescent="0.25">
      <c r="D95" s="1" t="s">
        <v>85</v>
      </c>
    </row>
    <row r="96" spans="1:45" x14ac:dyDescent="0.25">
      <c r="D96" s="1" t="s">
        <v>84</v>
      </c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1:45" ht="13.8" thickBot="1" x14ac:dyDescent="0.3"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1:45" x14ac:dyDescent="0.25">
      <c r="A98" s="80" t="s">
        <v>86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2"/>
      <c r="R98" s="76" t="s">
        <v>87</v>
      </c>
      <c r="S98" s="77"/>
      <c r="T98" s="77"/>
      <c r="U98" s="83"/>
      <c r="V98" s="76" t="s">
        <v>88</v>
      </c>
      <c r="W98" s="77"/>
      <c r="X98" s="77"/>
      <c r="Y98" s="83"/>
      <c r="Z98" s="76" t="s">
        <v>89</v>
      </c>
      <c r="AA98" s="77"/>
      <c r="AB98" s="77"/>
      <c r="AC98" s="7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1:45" x14ac:dyDescent="0.25">
      <c r="A99" s="59" t="e">
        <f>VLOOKUP(#REF!,#REF!, 2, FALSE)</f>
        <v>#REF!</v>
      </c>
      <c r="B99" s="60"/>
      <c r="C99" s="60"/>
      <c r="D99" s="60"/>
      <c r="E99" s="60"/>
      <c r="F99" s="60"/>
      <c r="G99" s="40">
        <f>IF(AND(R99=0,R101=0)=TRUE,1,IF((ABS((R99)&gt;ABS(R101))+(ABS(V99)&gt;ABS(V101)))=2,A99,IF((ABS((R99)&lt;ABS(R101))+(ABS(V99)&lt;ABS(V101)))=2,A102,IF((ABS(R99)&gt;ABS(R101))+(ABS(V99)&gt;ABS(V101))+(ABS(Z99)&gt;ABS(Z101))&gt;=2,A99,A102))))</f>
        <v>1</v>
      </c>
      <c r="H99" s="61" t="e">
        <f>VLOOKUP(#REF!,#REF!, 3, FALSE)</f>
        <v>#REF!</v>
      </c>
      <c r="I99" s="61"/>
      <c r="J99" s="61"/>
      <c r="K99" s="61"/>
      <c r="L99" s="61"/>
      <c r="M99" s="61"/>
      <c r="N99" s="61"/>
      <c r="O99" s="61"/>
      <c r="P99" s="61"/>
      <c r="Q99" s="62"/>
      <c r="R99" s="63"/>
      <c r="S99" s="64"/>
      <c r="T99" s="64"/>
      <c r="U99" s="71"/>
      <c r="V99" s="63"/>
      <c r="W99" s="64"/>
      <c r="X99" s="64"/>
      <c r="Y99" s="71"/>
      <c r="Z99" s="63"/>
      <c r="AA99" s="64"/>
      <c r="AB99" s="64"/>
      <c r="AC99" s="65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1:45" ht="5.25" customHeight="1" x14ac:dyDescent="0.25">
      <c r="A100" s="69" t="s">
        <v>32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84"/>
      <c r="R100" s="66"/>
      <c r="S100" s="67"/>
      <c r="T100" s="67"/>
      <c r="U100" s="79"/>
      <c r="V100" s="66"/>
      <c r="W100" s="67"/>
      <c r="X100" s="67"/>
      <c r="Y100" s="79"/>
      <c r="Z100" s="66"/>
      <c r="AA100" s="67"/>
      <c r="AB100" s="67"/>
      <c r="AC100" s="68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1:45" ht="5.25" customHeight="1" x14ac:dyDescent="0.25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84"/>
      <c r="R101" s="63"/>
      <c r="S101" s="64"/>
      <c r="T101" s="64"/>
      <c r="U101" s="71"/>
      <c r="V101" s="63"/>
      <c r="W101" s="64"/>
      <c r="X101" s="64"/>
      <c r="Y101" s="71"/>
      <c r="Z101" s="63"/>
      <c r="AA101" s="64"/>
      <c r="AB101" s="64"/>
      <c r="AC101" s="65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1:45" ht="13.8" thickBot="1" x14ac:dyDescent="0.3">
      <c r="A102" s="59" t="e">
        <f>VLOOKUP(#REF!,#REF!, 2, FALSE)</f>
        <v>#REF!</v>
      </c>
      <c r="B102" s="60"/>
      <c r="C102" s="60"/>
      <c r="D102" s="60"/>
      <c r="E102" s="60"/>
      <c r="F102" s="60"/>
      <c r="G102" s="12" t="str">
        <f>IF(Z99=Z101," ","-")</f>
        <v xml:space="preserve"> </v>
      </c>
      <c r="H102" s="61" t="e">
        <f>VLOOKUP(#REF!,#REF!, 3, FALSE)</f>
        <v>#REF!</v>
      </c>
      <c r="I102" s="61"/>
      <c r="J102" s="61"/>
      <c r="K102" s="61"/>
      <c r="L102" s="61"/>
      <c r="M102" s="61"/>
      <c r="N102" s="61"/>
      <c r="O102" s="61"/>
      <c r="P102" s="61"/>
      <c r="Q102" s="62"/>
      <c r="R102" s="72"/>
      <c r="S102" s="73"/>
      <c r="T102" s="73"/>
      <c r="U102" s="74"/>
      <c r="V102" s="72"/>
      <c r="W102" s="73"/>
      <c r="X102" s="73"/>
      <c r="Y102" s="74"/>
      <c r="Z102" s="72"/>
      <c r="AA102" s="73"/>
      <c r="AB102" s="73"/>
      <c r="AC102" s="75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1:45" ht="25.5" customHeight="1" x14ac:dyDescent="0.25"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1:45" ht="13.8" thickBot="1" x14ac:dyDescent="0.3"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1:45" x14ac:dyDescent="0.25">
      <c r="A105" s="80" t="s">
        <v>90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2"/>
      <c r="R105" s="76" t="s">
        <v>87</v>
      </c>
      <c r="S105" s="77"/>
      <c r="T105" s="77"/>
      <c r="U105" s="83"/>
      <c r="V105" s="76" t="s">
        <v>88</v>
      </c>
      <c r="W105" s="77"/>
      <c r="X105" s="77"/>
      <c r="Y105" s="83"/>
      <c r="Z105" s="76" t="s">
        <v>89</v>
      </c>
      <c r="AA105" s="77"/>
      <c r="AB105" s="77"/>
      <c r="AC105" s="78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1:45" x14ac:dyDescent="0.25">
      <c r="A106" s="59" t="e">
        <f>VLOOKUP(#REF!,#REF!, 2, FALSE)</f>
        <v>#REF!</v>
      </c>
      <c r="B106" s="60"/>
      <c r="C106" s="60"/>
      <c r="D106" s="60"/>
      <c r="E106" s="60"/>
      <c r="F106" s="60"/>
      <c r="G106" s="40">
        <f>IF(AND(R106=0,R108=0)=TRUE,1,IF((ABS((R106)&gt;ABS(R108))+(ABS(V106)&gt;ABS(V108)))=2,A106,IF((ABS((R106)&lt;ABS(R108))+(ABS(V106)&lt;ABS(V108)))=2,A109,IF((ABS(R106)&gt;ABS(R108))+(ABS(V106)&gt;ABS(V108))+(ABS(Z106)&gt;ABS(Z108))&gt;=2,A106,A109))))</f>
        <v>1</v>
      </c>
      <c r="H106" s="61" t="e">
        <f>VLOOKUP(#REF!,#REF!, 3, FALSE)</f>
        <v>#REF!</v>
      </c>
      <c r="I106" s="61"/>
      <c r="J106" s="61"/>
      <c r="K106" s="61"/>
      <c r="L106" s="61"/>
      <c r="M106" s="61"/>
      <c r="N106" s="61"/>
      <c r="O106" s="61"/>
      <c r="P106" s="61"/>
      <c r="Q106" s="62"/>
      <c r="R106" s="63"/>
      <c r="S106" s="64"/>
      <c r="T106" s="64"/>
      <c r="U106" s="71"/>
      <c r="V106" s="63"/>
      <c r="W106" s="64"/>
      <c r="X106" s="64"/>
      <c r="Y106" s="71"/>
      <c r="Z106" s="63"/>
      <c r="AA106" s="64"/>
      <c r="AB106" s="64"/>
      <c r="AC106" s="65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1:45" ht="5.25" customHeight="1" x14ac:dyDescent="0.25">
      <c r="A107" s="69" t="s">
        <v>32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66"/>
      <c r="S107" s="67"/>
      <c r="T107" s="67"/>
      <c r="U107" s="79"/>
      <c r="V107" s="66"/>
      <c r="W107" s="67"/>
      <c r="X107" s="67"/>
      <c r="Y107" s="79"/>
      <c r="Z107" s="66"/>
      <c r="AA107" s="67"/>
      <c r="AB107" s="67"/>
      <c r="AC107" s="68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1:45" ht="5.25" customHeight="1" x14ac:dyDescent="0.25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63"/>
      <c r="S108" s="64"/>
      <c r="T108" s="64"/>
      <c r="U108" s="71"/>
      <c r="V108" s="63"/>
      <c r="W108" s="64"/>
      <c r="X108" s="64"/>
      <c r="Y108" s="71"/>
      <c r="Z108" s="63"/>
      <c r="AA108" s="64"/>
      <c r="AB108" s="64"/>
      <c r="AC108" s="65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ht="13.8" thickBot="1" x14ac:dyDescent="0.3">
      <c r="A109" s="59" t="e">
        <f>VLOOKUP(#REF!,#REF!, 2, FALSE)</f>
        <v>#REF!</v>
      </c>
      <c r="B109" s="60"/>
      <c r="C109" s="60"/>
      <c r="D109" s="60"/>
      <c r="E109" s="60"/>
      <c r="F109" s="60"/>
      <c r="G109" s="12" t="str">
        <f>IF(Z106=Z108," ","-")</f>
        <v xml:space="preserve"> </v>
      </c>
      <c r="H109" s="61" t="e">
        <f>VLOOKUP(#REF!,#REF!, 3, FALSE)</f>
        <v>#REF!</v>
      </c>
      <c r="I109" s="61"/>
      <c r="J109" s="61"/>
      <c r="K109" s="61"/>
      <c r="L109" s="61"/>
      <c r="M109" s="61"/>
      <c r="N109" s="61"/>
      <c r="O109" s="61"/>
      <c r="P109" s="61"/>
      <c r="Q109" s="62"/>
      <c r="R109" s="72"/>
      <c r="S109" s="73"/>
      <c r="T109" s="73"/>
      <c r="U109" s="74"/>
      <c r="V109" s="72"/>
      <c r="W109" s="73"/>
      <c r="X109" s="73"/>
      <c r="Y109" s="74"/>
      <c r="Z109" s="72"/>
      <c r="AA109" s="73"/>
      <c r="AB109" s="73"/>
      <c r="AC109" s="75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ht="25.5" customHeight="1" x14ac:dyDescent="0.25"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1:45" ht="13.8" thickBot="1" x14ac:dyDescent="0.3"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1:45" x14ac:dyDescent="0.25">
      <c r="A112" s="80" t="s">
        <v>91</v>
      </c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2"/>
      <c r="R112" s="76" t="s">
        <v>87</v>
      </c>
      <c r="S112" s="77"/>
      <c r="T112" s="77"/>
      <c r="U112" s="83"/>
      <c r="V112" s="76" t="s">
        <v>88</v>
      </c>
      <c r="W112" s="77"/>
      <c r="X112" s="77"/>
      <c r="Y112" s="83"/>
      <c r="Z112" s="76" t="s">
        <v>89</v>
      </c>
      <c r="AA112" s="77"/>
      <c r="AB112" s="77"/>
      <c r="AC112" s="78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45" x14ac:dyDescent="0.25">
      <c r="A113" s="59" t="e">
        <f>VLOOKUP(#REF!,#REF!, 2, FALSE)</f>
        <v>#REF!</v>
      </c>
      <c r="B113" s="60"/>
      <c r="C113" s="60"/>
      <c r="D113" s="60"/>
      <c r="E113" s="60"/>
      <c r="F113" s="60"/>
      <c r="G113" s="40">
        <f>IF(AND(R113=0,R115=0)=TRUE,1,IF((ABS((R113)&gt;ABS(R115))+(ABS(V113)&gt;ABS(V115)))=2,A113,IF((ABS((R113)&lt;ABS(R115))+(ABS(V113)&lt;ABS(V115)))=2,A116,IF((ABS(R113)&gt;ABS(R115))+(ABS(V113)&gt;ABS(V115))+(ABS(Z113)&gt;ABS(Z115))&gt;=2,A113,A116))))</f>
        <v>1</v>
      </c>
      <c r="H113" s="61" t="e">
        <f>VLOOKUP(#REF!,#REF!, 3, FALSE)</f>
        <v>#REF!</v>
      </c>
      <c r="I113" s="61"/>
      <c r="J113" s="61"/>
      <c r="K113" s="61"/>
      <c r="L113" s="61"/>
      <c r="M113" s="61"/>
      <c r="N113" s="61"/>
      <c r="O113" s="61"/>
      <c r="P113" s="61"/>
      <c r="Q113" s="62"/>
      <c r="R113" s="63"/>
      <c r="S113" s="64"/>
      <c r="T113" s="64"/>
      <c r="U113" s="71"/>
      <c r="V113" s="63"/>
      <c r="W113" s="64"/>
      <c r="X113" s="64"/>
      <c r="Y113" s="71"/>
      <c r="Z113" s="63"/>
      <c r="AA113" s="64"/>
      <c r="AB113" s="64"/>
      <c r="AC113" s="65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1:45" ht="5.25" customHeight="1" x14ac:dyDescent="0.25">
      <c r="A114" s="69" t="s">
        <v>32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66"/>
      <c r="S114" s="67"/>
      <c r="T114" s="67"/>
      <c r="U114" s="79"/>
      <c r="V114" s="66"/>
      <c r="W114" s="67"/>
      <c r="X114" s="67"/>
      <c r="Y114" s="79"/>
      <c r="Z114" s="66"/>
      <c r="AA114" s="67"/>
      <c r="AB114" s="67"/>
      <c r="AC114" s="68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1:45" ht="5.25" customHeight="1" x14ac:dyDescent="0.25">
      <c r="A115" s="69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63"/>
      <c r="S115" s="64"/>
      <c r="T115" s="64"/>
      <c r="U115" s="71"/>
      <c r="V115" s="63"/>
      <c r="W115" s="64"/>
      <c r="X115" s="64"/>
      <c r="Y115" s="71"/>
      <c r="Z115" s="63"/>
      <c r="AA115" s="64"/>
      <c r="AB115" s="64"/>
      <c r="AC115" s="6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1:45" ht="13.8" thickBot="1" x14ac:dyDescent="0.3">
      <c r="A116" s="59" t="e">
        <f>VLOOKUP(#REF!,#REF!, 2, FALSE)</f>
        <v>#REF!</v>
      </c>
      <c r="B116" s="60"/>
      <c r="C116" s="60"/>
      <c r="D116" s="60"/>
      <c r="E116" s="60"/>
      <c r="F116" s="60"/>
      <c r="G116" s="12" t="str">
        <f>IF(Z113=Z115," ","-")</f>
        <v xml:space="preserve"> </v>
      </c>
      <c r="H116" s="61" t="e">
        <f>VLOOKUP(#REF!,#REF!, 3, FALSE)</f>
        <v>#REF!</v>
      </c>
      <c r="I116" s="61"/>
      <c r="J116" s="61"/>
      <c r="K116" s="61"/>
      <c r="L116" s="61"/>
      <c r="M116" s="61"/>
      <c r="N116" s="61"/>
      <c r="O116" s="61"/>
      <c r="P116" s="61"/>
      <c r="Q116" s="62"/>
      <c r="R116" s="72"/>
      <c r="S116" s="73"/>
      <c r="T116" s="73"/>
      <c r="U116" s="74"/>
      <c r="V116" s="72"/>
      <c r="W116" s="73"/>
      <c r="X116" s="73"/>
      <c r="Y116" s="74"/>
      <c r="Z116" s="72"/>
      <c r="AA116" s="73"/>
      <c r="AB116" s="73"/>
      <c r="AC116" s="75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1:4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</sheetData>
  <sheetProtection selectLockedCells="1"/>
  <mergeCells count="519">
    <mergeCell ref="K69:M69"/>
    <mergeCell ref="O69:Q69"/>
    <mergeCell ref="R69:T69"/>
    <mergeCell ref="AJ69:AL69"/>
    <mergeCell ref="V69:X69"/>
    <mergeCell ref="H68:J68"/>
    <mergeCell ref="AC68:AE68"/>
    <mergeCell ref="AF68:AH68"/>
    <mergeCell ref="AJ68:AL68"/>
    <mergeCell ref="K68:M68"/>
    <mergeCell ref="O68:Q68"/>
    <mergeCell ref="R68:T68"/>
    <mergeCell ref="V68:X68"/>
    <mergeCell ref="K65:Q65"/>
    <mergeCell ref="C3:K3"/>
    <mergeCell ref="Y69:AA69"/>
    <mergeCell ref="AC69:AE69"/>
    <mergeCell ref="AF69:AH69"/>
    <mergeCell ref="B69:C69"/>
    <mergeCell ref="D69:F69"/>
    <mergeCell ref="Y68:AA68"/>
    <mergeCell ref="B68:C68"/>
    <mergeCell ref="D68:F68"/>
    <mergeCell ref="D38:J38"/>
    <mergeCell ref="H69:J69"/>
    <mergeCell ref="K66:Q66"/>
    <mergeCell ref="R66:X66"/>
    <mergeCell ref="R40:T40"/>
    <mergeCell ref="K67:Q67"/>
    <mergeCell ref="R67:X67"/>
    <mergeCell ref="O62:Q62"/>
    <mergeCell ref="R62:T62"/>
    <mergeCell ref="D65:J65"/>
    <mergeCell ref="D54:J54"/>
    <mergeCell ref="B39:C39"/>
    <mergeCell ref="D39:F39"/>
    <mergeCell ref="B38:C38"/>
    <mergeCell ref="D64:J64"/>
    <mergeCell ref="B63:C63"/>
    <mergeCell ref="D63:F63"/>
    <mergeCell ref="H63:J63"/>
    <mergeCell ref="B59:C59"/>
    <mergeCell ref="B55:C55"/>
    <mergeCell ref="V40:X40"/>
    <mergeCell ref="B40:C40"/>
    <mergeCell ref="D40:F40"/>
    <mergeCell ref="H40:J40"/>
    <mergeCell ref="K40:M40"/>
    <mergeCell ref="O40:Q40"/>
    <mergeCell ref="D37:J37"/>
    <mergeCell ref="B36:C36"/>
    <mergeCell ref="D36:J36"/>
    <mergeCell ref="K36:Q36"/>
    <mergeCell ref="K38:Q38"/>
    <mergeCell ref="Y67:AE67"/>
    <mergeCell ref="R57:T57"/>
    <mergeCell ref="V57:X57"/>
    <mergeCell ref="V62:X62"/>
    <mergeCell ref="Y59:AE59"/>
    <mergeCell ref="R36:X36"/>
    <mergeCell ref="B37:C37"/>
    <mergeCell ref="R39:T39"/>
    <mergeCell ref="V39:X39"/>
    <mergeCell ref="R38:X38"/>
    <mergeCell ref="K37:Q37"/>
    <mergeCell ref="R37:X37"/>
    <mergeCell ref="H39:J39"/>
    <mergeCell ref="K39:M39"/>
    <mergeCell ref="O39:Q39"/>
    <mergeCell ref="AQ34:AS34"/>
    <mergeCell ref="AF34:AH34"/>
    <mergeCell ref="B35:C35"/>
    <mergeCell ref="D35:J35"/>
    <mergeCell ref="K35:Q35"/>
    <mergeCell ref="R35:X35"/>
    <mergeCell ref="R34:T34"/>
    <mergeCell ref="V34:X34"/>
    <mergeCell ref="Y34:AA34"/>
    <mergeCell ref="AC34:AE34"/>
    <mergeCell ref="B34:C34"/>
    <mergeCell ref="D34:F34"/>
    <mergeCell ref="H34:J34"/>
    <mergeCell ref="K34:M34"/>
    <mergeCell ref="O34:Q34"/>
    <mergeCell ref="AC33:AE33"/>
    <mergeCell ref="D33:F33"/>
    <mergeCell ref="H33:J33"/>
    <mergeCell ref="B32:C32"/>
    <mergeCell ref="D32:J32"/>
    <mergeCell ref="B33:C33"/>
    <mergeCell ref="AQ33:AS33"/>
    <mergeCell ref="AM33:AO33"/>
    <mergeCell ref="K33:M33"/>
    <mergeCell ref="O33:Q33"/>
    <mergeCell ref="AM29:AS29"/>
    <mergeCell ref="AM30:AS30"/>
    <mergeCell ref="AF29:AL29"/>
    <mergeCell ref="Y32:AE32"/>
    <mergeCell ref="AF32:AL32"/>
    <mergeCell ref="Y31:AE31"/>
    <mergeCell ref="AF31:AL31"/>
    <mergeCell ref="AM32:AS32"/>
    <mergeCell ref="AM31:AS31"/>
    <mergeCell ref="B30:C30"/>
    <mergeCell ref="D30:J30"/>
    <mergeCell ref="K30:Q30"/>
    <mergeCell ref="R30:X30"/>
    <mergeCell ref="Y30:AE30"/>
    <mergeCell ref="AF30:AL30"/>
    <mergeCell ref="D31:J31"/>
    <mergeCell ref="K31:Q31"/>
    <mergeCell ref="R31:X31"/>
    <mergeCell ref="R29:X29"/>
    <mergeCell ref="AM17:AS17"/>
    <mergeCell ref="AM18:AS18"/>
    <mergeCell ref="AM19:AS19"/>
    <mergeCell ref="AM20:AS20"/>
    <mergeCell ref="AM26:AS26"/>
    <mergeCell ref="AM27:AO27"/>
    <mergeCell ref="AQ27:AS27"/>
    <mergeCell ref="AM28:AO28"/>
    <mergeCell ref="AQ28:AS28"/>
    <mergeCell ref="Y29:AE29"/>
    <mergeCell ref="AQ22:AS22"/>
    <mergeCell ref="O63:Q63"/>
    <mergeCell ref="R63:T63"/>
    <mergeCell ref="V63:X63"/>
    <mergeCell ref="AJ62:AL62"/>
    <mergeCell ref="K61:Q61"/>
    <mergeCell ref="K29:Q29"/>
    <mergeCell ref="AF62:AH62"/>
    <mergeCell ref="Y61:AE61"/>
    <mergeCell ref="AF61:AL61"/>
    <mergeCell ref="Y62:AA62"/>
    <mergeCell ref="AC62:AE62"/>
    <mergeCell ref="R58:X58"/>
    <mergeCell ref="AF60:AL60"/>
    <mergeCell ref="R60:X60"/>
    <mergeCell ref="R59:X59"/>
    <mergeCell ref="Y58:AE58"/>
    <mergeCell ref="R61:X61"/>
    <mergeCell ref="Y60:AE60"/>
    <mergeCell ref="B61:C61"/>
    <mergeCell ref="D61:J61"/>
    <mergeCell ref="B60:C60"/>
    <mergeCell ref="D60:J60"/>
    <mergeCell ref="K60:Q60"/>
    <mergeCell ref="B57:C57"/>
    <mergeCell ref="D57:F57"/>
    <mergeCell ref="B29:C29"/>
    <mergeCell ref="D29:J29"/>
    <mergeCell ref="K32:Q32"/>
    <mergeCell ref="B31:C31"/>
    <mergeCell ref="K63:M63"/>
    <mergeCell ref="K62:M62"/>
    <mergeCell ref="B62:C62"/>
    <mergeCell ref="D62:F62"/>
    <mergeCell ref="H62:J62"/>
    <mergeCell ref="K56:M56"/>
    <mergeCell ref="B58:C58"/>
    <mergeCell ref="D58:J58"/>
    <mergeCell ref="H57:J57"/>
    <mergeCell ref="O57:Q57"/>
    <mergeCell ref="K57:M57"/>
    <mergeCell ref="B50:G50"/>
    <mergeCell ref="B54:C54"/>
    <mergeCell ref="K55:Q55"/>
    <mergeCell ref="D55:J55"/>
    <mergeCell ref="K54:Q54"/>
    <mergeCell ref="D59:J59"/>
    <mergeCell ref="K58:Q58"/>
    <mergeCell ref="K59:Q59"/>
    <mergeCell ref="AF57:AH57"/>
    <mergeCell ref="O56:Q56"/>
    <mergeCell ref="H49:AA49"/>
    <mergeCell ref="B49:G49"/>
    <mergeCell ref="V56:X56"/>
    <mergeCell ref="R56:T56"/>
    <mergeCell ref="Y57:AA57"/>
    <mergeCell ref="AJ57:AL57"/>
    <mergeCell ref="R53:X53"/>
    <mergeCell ref="AF56:AH56"/>
    <mergeCell ref="AJ56:AL56"/>
    <mergeCell ref="AC57:AE57"/>
    <mergeCell ref="Y55:AE55"/>
    <mergeCell ref="Y56:AA56"/>
    <mergeCell ref="Y53:AE53"/>
    <mergeCell ref="R55:X55"/>
    <mergeCell ref="R54:X54"/>
    <mergeCell ref="AJ34:AL34"/>
    <mergeCell ref="AC56:AE56"/>
    <mergeCell ref="AL50:AO50"/>
    <mergeCell ref="AB50:AD50"/>
    <mergeCell ref="AH50:AK50"/>
    <mergeCell ref="AE51:AG51"/>
    <mergeCell ref="AL43:AO45"/>
    <mergeCell ref="AE50:AG50"/>
    <mergeCell ref="AB51:AD51"/>
    <mergeCell ref="Y35:AS40"/>
    <mergeCell ref="AM34:AO34"/>
    <mergeCell ref="R27:T27"/>
    <mergeCell ref="V27:X27"/>
    <mergeCell ref="AH47:AK47"/>
    <mergeCell ref="AJ28:AL28"/>
    <mergeCell ref="AF28:AH28"/>
    <mergeCell ref="AB47:AD47"/>
    <mergeCell ref="AE47:AG47"/>
    <mergeCell ref="R32:X32"/>
    <mergeCell ref="AF33:AH33"/>
    <mergeCell ref="Y33:AA33"/>
    <mergeCell ref="AJ27:AL27"/>
    <mergeCell ref="AF27:AH27"/>
    <mergeCell ref="R33:T33"/>
    <mergeCell ref="V33:X33"/>
    <mergeCell ref="Y28:AA28"/>
    <mergeCell ref="Y27:AA27"/>
    <mergeCell ref="R28:T28"/>
    <mergeCell ref="V28:X28"/>
    <mergeCell ref="AJ33:AL33"/>
    <mergeCell ref="B28:C28"/>
    <mergeCell ref="D28:F28"/>
    <mergeCell ref="H28:J28"/>
    <mergeCell ref="K28:M28"/>
    <mergeCell ref="AC27:AE27"/>
    <mergeCell ref="AC28:AE28"/>
    <mergeCell ref="O28:Q28"/>
    <mergeCell ref="R24:X24"/>
    <mergeCell ref="R23:X23"/>
    <mergeCell ref="D26:J26"/>
    <mergeCell ref="K26:Q26"/>
    <mergeCell ref="R26:X26"/>
    <mergeCell ref="O27:Q27"/>
    <mergeCell ref="D22:F22"/>
    <mergeCell ref="H22:J22"/>
    <mergeCell ref="B25:C25"/>
    <mergeCell ref="D25:J25"/>
    <mergeCell ref="K25:Q25"/>
    <mergeCell ref="R25:X25"/>
    <mergeCell ref="B27:C27"/>
    <mergeCell ref="D27:F27"/>
    <mergeCell ref="H27:J27"/>
    <mergeCell ref="K27:M27"/>
    <mergeCell ref="B26:C26"/>
    <mergeCell ref="K23:Q23"/>
    <mergeCell ref="B23:C23"/>
    <mergeCell ref="B19:C19"/>
    <mergeCell ref="B20:C20"/>
    <mergeCell ref="V22:X22"/>
    <mergeCell ref="B21:C21"/>
    <mergeCell ref="K20:Q20"/>
    <mergeCell ref="R20:X20"/>
    <mergeCell ref="H21:J21"/>
    <mergeCell ref="O21:Q21"/>
    <mergeCell ref="R21:T21"/>
    <mergeCell ref="K21:M21"/>
    <mergeCell ref="AF19:AL19"/>
    <mergeCell ref="AM21:AO21"/>
    <mergeCell ref="AF20:AL20"/>
    <mergeCell ref="AF22:AH22"/>
    <mergeCell ref="Y22:AA22"/>
    <mergeCell ref="B24:C24"/>
    <mergeCell ref="D24:J24"/>
    <mergeCell ref="K24:Q24"/>
    <mergeCell ref="B22:C22"/>
    <mergeCell ref="D23:J23"/>
    <mergeCell ref="Y20:AE20"/>
    <mergeCell ref="B18:C18"/>
    <mergeCell ref="AJ22:AL22"/>
    <mergeCell ref="AJ21:AL21"/>
    <mergeCell ref="AF21:AH21"/>
    <mergeCell ref="AC21:AE21"/>
    <mergeCell ref="V21:X21"/>
    <mergeCell ref="Y21:AA21"/>
    <mergeCell ref="D21:F21"/>
    <mergeCell ref="D20:J20"/>
    <mergeCell ref="AF26:AL26"/>
    <mergeCell ref="AF23:AL23"/>
    <mergeCell ref="Y24:AE24"/>
    <mergeCell ref="Y25:AE25"/>
    <mergeCell ref="Y26:AE26"/>
    <mergeCell ref="AF24:AL24"/>
    <mergeCell ref="Y23:AE23"/>
    <mergeCell ref="AF25:AL25"/>
    <mergeCell ref="AH15:AK15"/>
    <mergeCell ref="AL15:AO15"/>
    <mergeCell ref="AM24:AS24"/>
    <mergeCell ref="AM25:AS25"/>
    <mergeCell ref="AF18:AL18"/>
    <mergeCell ref="AM23:AS23"/>
    <mergeCell ref="AQ21:AS21"/>
    <mergeCell ref="AE15:AG15"/>
    <mergeCell ref="AC22:AE22"/>
    <mergeCell ref="AM22:AO22"/>
    <mergeCell ref="A90:Q91"/>
    <mergeCell ref="R91:U92"/>
    <mergeCell ref="H92:Q92"/>
    <mergeCell ref="H89:Q89"/>
    <mergeCell ref="R89:U90"/>
    <mergeCell ref="A89:F89"/>
    <mergeCell ref="A92:F92"/>
    <mergeCell ref="A82:F82"/>
    <mergeCell ref="A81:Q81"/>
    <mergeCell ref="A85:F85"/>
    <mergeCell ref="A88:Q88"/>
    <mergeCell ref="R88:U88"/>
    <mergeCell ref="A83:Q84"/>
    <mergeCell ref="R84:U85"/>
    <mergeCell ref="H85:Q85"/>
    <mergeCell ref="R81:U81"/>
    <mergeCell ref="H82:Q82"/>
    <mergeCell ref="D67:J67"/>
    <mergeCell ref="B67:C67"/>
    <mergeCell ref="H75:Q75"/>
    <mergeCell ref="R77:U78"/>
    <mergeCell ref="R75:U76"/>
    <mergeCell ref="A76:Q77"/>
    <mergeCell ref="A75:F75"/>
    <mergeCell ref="A78:F78"/>
    <mergeCell ref="B66:C66"/>
    <mergeCell ref="D66:J66"/>
    <mergeCell ref="R82:U83"/>
    <mergeCell ref="K53:Q53"/>
    <mergeCell ref="B53:C53"/>
    <mergeCell ref="B56:C56"/>
    <mergeCell ref="D56:F56"/>
    <mergeCell ref="H56:J56"/>
    <mergeCell ref="R74:U74"/>
    <mergeCell ref="H78:Q78"/>
    <mergeCell ref="B51:G51"/>
    <mergeCell ref="H51:AA51"/>
    <mergeCell ref="H50:AA50"/>
    <mergeCell ref="D53:J53"/>
    <mergeCell ref="D52:J52"/>
    <mergeCell ref="K52:Q52"/>
    <mergeCell ref="R52:X52"/>
    <mergeCell ref="B52:C52"/>
    <mergeCell ref="AP50:AS50"/>
    <mergeCell ref="Y52:AE52"/>
    <mergeCell ref="AF52:AL52"/>
    <mergeCell ref="AC63:AE63"/>
    <mergeCell ref="AF63:AH63"/>
    <mergeCell ref="AJ63:AL63"/>
    <mergeCell ref="Y63:AA63"/>
    <mergeCell ref="AF58:AL58"/>
    <mergeCell ref="AF59:AL59"/>
    <mergeCell ref="AM52:AS69"/>
    <mergeCell ref="AE49:AG49"/>
    <mergeCell ref="AH49:AK49"/>
    <mergeCell ref="AP49:AS49"/>
    <mergeCell ref="AL49:AO49"/>
    <mergeCell ref="AP47:AS47"/>
    <mergeCell ref="AH48:AK48"/>
    <mergeCell ref="AL48:AO48"/>
    <mergeCell ref="AP43:AS45"/>
    <mergeCell ref="B44:Q44"/>
    <mergeCell ref="B48:G48"/>
    <mergeCell ref="AB48:AD48"/>
    <mergeCell ref="AE48:AG48"/>
    <mergeCell ref="H47:AA47"/>
    <mergeCell ref="H48:AA48"/>
    <mergeCell ref="B47:G47"/>
    <mergeCell ref="AP48:AS48"/>
    <mergeCell ref="AL47:AO47"/>
    <mergeCell ref="B46:G46"/>
    <mergeCell ref="AP46:AS46"/>
    <mergeCell ref="AB46:AD46"/>
    <mergeCell ref="AE46:AG46"/>
    <mergeCell ref="AH46:AK46"/>
    <mergeCell ref="AL46:AO46"/>
    <mergeCell ref="H46:AA46"/>
    <mergeCell ref="B43:Q43"/>
    <mergeCell ref="AB43:AK44"/>
    <mergeCell ref="R22:T22"/>
    <mergeCell ref="K22:M22"/>
    <mergeCell ref="O22:Q22"/>
    <mergeCell ref="B45:Q45"/>
    <mergeCell ref="AB45:AD45"/>
    <mergeCell ref="AE45:AG45"/>
    <mergeCell ref="AH45:AK45"/>
    <mergeCell ref="R43:AA45"/>
    <mergeCell ref="AP7:AS9"/>
    <mergeCell ref="Y17:AE17"/>
    <mergeCell ref="AF17:AL17"/>
    <mergeCell ref="AH11:AK11"/>
    <mergeCell ref="AP11:AS11"/>
    <mergeCell ref="AE12:AG12"/>
    <mergeCell ref="AH12:AK12"/>
    <mergeCell ref="AP12:AS12"/>
    <mergeCell ref="AP14:AS14"/>
    <mergeCell ref="AP13:AS13"/>
    <mergeCell ref="AP10:AS10"/>
    <mergeCell ref="B11:G11"/>
    <mergeCell ref="B12:G12"/>
    <mergeCell ref="AE11:AG11"/>
    <mergeCell ref="AL12:AO12"/>
    <mergeCell ref="AL10:AO10"/>
    <mergeCell ref="AL11:AO11"/>
    <mergeCell ref="H12:AA12"/>
    <mergeCell ref="D18:J18"/>
    <mergeCell ref="H13:AA13"/>
    <mergeCell ref="K17:Q17"/>
    <mergeCell ref="K18:Q18"/>
    <mergeCell ref="B15:G15"/>
    <mergeCell ref="H15:AA15"/>
    <mergeCell ref="B14:G14"/>
    <mergeCell ref="H14:AA14"/>
    <mergeCell ref="AL7:AO9"/>
    <mergeCell ref="C1:AA1"/>
    <mergeCell ref="C5:AA5"/>
    <mergeCell ref="D17:J17"/>
    <mergeCell ref="B10:G10"/>
    <mergeCell ref="AB13:AD13"/>
    <mergeCell ref="AE13:AG13"/>
    <mergeCell ref="AB12:AD12"/>
    <mergeCell ref="H11:AA11"/>
    <mergeCell ref="AB11:AD11"/>
    <mergeCell ref="AL13:AO13"/>
    <mergeCell ref="AH13:AK13"/>
    <mergeCell ref="R19:X19"/>
    <mergeCell ref="Y19:AE19"/>
    <mergeCell ref="R18:X18"/>
    <mergeCell ref="Y18:AE18"/>
    <mergeCell ref="AL14:AO14"/>
    <mergeCell ref="AH14:AK14"/>
    <mergeCell ref="AE14:AG14"/>
    <mergeCell ref="AB14:AD14"/>
    <mergeCell ref="A3:B3"/>
    <mergeCell ref="D19:J19"/>
    <mergeCell ref="B7:Q7"/>
    <mergeCell ref="B8:Q8"/>
    <mergeCell ref="B9:Q9"/>
    <mergeCell ref="B17:C17"/>
    <mergeCell ref="B13:G13"/>
    <mergeCell ref="H10:AA10"/>
    <mergeCell ref="R17:X17"/>
    <mergeCell ref="K19:Q19"/>
    <mergeCell ref="A74:Q74"/>
    <mergeCell ref="AF67:AL67"/>
    <mergeCell ref="K64:Q64"/>
    <mergeCell ref="B64:C64"/>
    <mergeCell ref="AF64:AL64"/>
    <mergeCell ref="R64:X64"/>
    <mergeCell ref="Y64:AE64"/>
    <mergeCell ref="B65:C65"/>
    <mergeCell ref="Y65:AE65"/>
    <mergeCell ref="Y66:AE66"/>
    <mergeCell ref="R65:X65"/>
    <mergeCell ref="AB7:AK8"/>
    <mergeCell ref="AH10:AK10"/>
    <mergeCell ref="AE10:AG10"/>
    <mergeCell ref="AB10:AD10"/>
    <mergeCell ref="AB9:AD9"/>
    <mergeCell ref="AE9:AG9"/>
    <mergeCell ref="AH9:AK9"/>
    <mergeCell ref="R7:AA9"/>
    <mergeCell ref="AB49:AD49"/>
    <mergeCell ref="AF54:AL54"/>
    <mergeCell ref="AP15:AS15"/>
    <mergeCell ref="B16:G16"/>
    <mergeCell ref="H16:AA16"/>
    <mergeCell ref="AB16:AD16"/>
    <mergeCell ref="AE16:AG16"/>
    <mergeCell ref="AH16:AK16"/>
    <mergeCell ref="AL16:AO16"/>
    <mergeCell ref="AP16:AS16"/>
    <mergeCell ref="AB15:AD15"/>
    <mergeCell ref="Z105:AC105"/>
    <mergeCell ref="Z98:AC98"/>
    <mergeCell ref="AH51:AK51"/>
    <mergeCell ref="AL51:AO51"/>
    <mergeCell ref="AP51:AS51"/>
    <mergeCell ref="AF65:AL65"/>
    <mergeCell ref="AF66:AL66"/>
    <mergeCell ref="AF55:AL55"/>
    <mergeCell ref="AF53:AL53"/>
    <mergeCell ref="Y54:AE54"/>
    <mergeCell ref="V99:Y100"/>
    <mergeCell ref="A98:Q98"/>
    <mergeCell ref="R98:U98"/>
    <mergeCell ref="V98:Y98"/>
    <mergeCell ref="A105:Q105"/>
    <mergeCell ref="R105:U105"/>
    <mergeCell ref="V105:Y105"/>
    <mergeCell ref="H102:Q102"/>
    <mergeCell ref="A99:F99"/>
    <mergeCell ref="Z99:AC100"/>
    <mergeCell ref="A100:Q101"/>
    <mergeCell ref="R101:U102"/>
    <mergeCell ref="V101:Y102"/>
    <mergeCell ref="Z101:AC102"/>
    <mergeCell ref="A102:F102"/>
    <mergeCell ref="H99:Q99"/>
    <mergeCell ref="R99:U100"/>
    <mergeCell ref="V113:Y114"/>
    <mergeCell ref="A112:Q112"/>
    <mergeCell ref="R112:U112"/>
    <mergeCell ref="V112:Y112"/>
    <mergeCell ref="H113:Q113"/>
    <mergeCell ref="R113:U114"/>
    <mergeCell ref="A106:F106"/>
    <mergeCell ref="H106:Q106"/>
    <mergeCell ref="Z112:AC112"/>
    <mergeCell ref="Z106:AC107"/>
    <mergeCell ref="A107:Q108"/>
    <mergeCell ref="R108:U109"/>
    <mergeCell ref="V108:Y109"/>
    <mergeCell ref="Z108:AC109"/>
    <mergeCell ref="R106:U107"/>
    <mergeCell ref="V106:Y107"/>
    <mergeCell ref="A109:F109"/>
    <mergeCell ref="H109:Q109"/>
    <mergeCell ref="Z113:AC114"/>
    <mergeCell ref="A114:Q115"/>
    <mergeCell ref="R115:U116"/>
    <mergeCell ref="V115:Y116"/>
    <mergeCell ref="Z115:AC116"/>
    <mergeCell ref="A116:F116"/>
    <mergeCell ref="H116:Q116"/>
    <mergeCell ref="A113:F113"/>
  </mergeCells>
  <phoneticPr fontId="0" type="noConversion"/>
  <conditionalFormatting sqref="A116:F116 A78:F78 A82:F82 A85:F85 A92:F92 A99:F99 A102:F102 A106:F106 A109:F109 A113:F113 A75 A89:F89">
    <cfRule type="cellIs" dxfId="0" priority="1" stopIfTrue="1" operator="equal">
      <formula>$G$75</formula>
    </cfRule>
  </conditionalFormatting>
  <pageMargins left="0.25" right="0.25" top="0.5" bottom="0.25" header="0.5" footer="0.5"/>
  <pageSetup fitToHeight="2" orientation="portrait" r:id="rId1"/>
  <headerFooter alignWithMargins="0"/>
  <webPublishItems count="1">
    <webPublishItem id="2546" divId="New Results Templates_2546" sourceType="sheet" destinationFile="C:\Documents and Settings\jspellman\Desktop\5-5 Pag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73"/>
  <sheetViews>
    <sheetView topLeftCell="B40" zoomScaleNormal="100" workbookViewId="0">
      <selection activeCell="B46" sqref="B46:G46"/>
    </sheetView>
  </sheetViews>
  <sheetFormatPr defaultRowHeight="13.2" x14ac:dyDescent="0.25"/>
  <cols>
    <col min="1" max="1" width="6.109375" hidden="1" customWidth="1"/>
    <col min="2" max="2" width="2" style="3" bestFit="1" customWidth="1"/>
    <col min="3" max="3" width="13.109375" style="1" bestFit="1" customWidth="1"/>
    <col min="4" max="4" width="7.88671875" style="1" customWidth="1"/>
    <col min="5" max="46" width="1.6640625" style="1" customWidth="1"/>
  </cols>
  <sheetData>
    <row r="1" spans="1:46" x14ac:dyDescent="0.25">
      <c r="W1" s="1" t="s">
        <v>82</v>
      </c>
    </row>
    <row r="2" spans="1:46" x14ac:dyDescent="0.25">
      <c r="V2" s="1" t="s">
        <v>83</v>
      </c>
    </row>
    <row r="3" spans="1:46" x14ac:dyDescent="0.25">
      <c r="C3" s="5" t="str">
        <f>'Tournament Results Data'!B1</f>
        <v xml:space="preserve">Tournament:  </v>
      </c>
      <c r="D3" s="157">
        <f>'Tournament Results Data'!C1</f>
        <v>0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</row>
    <row r="4" spans="1:46" x14ac:dyDescent="0.25">
      <c r="C4" s="5"/>
    </row>
    <row r="5" spans="1:46" x14ac:dyDescent="0.25">
      <c r="B5" s="156" t="str">
        <f>'Tournament Results Data'!$A$3</f>
        <v xml:space="preserve">Date:  </v>
      </c>
      <c r="C5" s="156"/>
      <c r="D5" s="158">
        <f>'Tournament Results Data'!C3</f>
        <v>0</v>
      </c>
      <c r="E5" s="158"/>
      <c r="F5" s="158"/>
    </row>
    <row r="6" spans="1:46" x14ac:dyDescent="0.25">
      <c r="C6" s="5"/>
    </row>
    <row r="7" spans="1:46" x14ac:dyDescent="0.25">
      <c r="C7" s="5" t="str">
        <f>'Tournament Results Data'!B5</f>
        <v xml:space="preserve">Site:  </v>
      </c>
      <c r="D7" s="157">
        <f>'Tournament Results Data'!C5</f>
        <v>0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</row>
    <row r="8" spans="1:46" ht="13.8" thickBot="1" x14ac:dyDescent="0.3"/>
    <row r="9" spans="1:46" ht="12.75" customHeight="1" x14ac:dyDescent="0.25">
      <c r="B9" s="6"/>
      <c r="C9" s="101" t="str">
        <f>'Tournament Results Data'!$B$7</f>
        <v>Pool A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0"/>
      <c r="T9" s="101"/>
      <c r="U9" s="101"/>
      <c r="V9" s="101"/>
      <c r="W9" s="101"/>
      <c r="X9" s="101"/>
      <c r="Y9" s="101"/>
      <c r="Z9" s="101"/>
      <c r="AA9" s="101"/>
      <c r="AB9" s="102"/>
      <c r="AC9" s="100" t="s">
        <v>97</v>
      </c>
      <c r="AD9" s="101"/>
      <c r="AE9" s="101"/>
      <c r="AF9" s="101"/>
      <c r="AG9" s="101"/>
      <c r="AH9" s="101"/>
      <c r="AI9" s="101"/>
      <c r="AJ9" s="101"/>
      <c r="AK9" s="101"/>
      <c r="AL9" s="102"/>
      <c r="AM9" s="100"/>
      <c r="AN9" s="101"/>
      <c r="AO9" s="101"/>
      <c r="AP9" s="102"/>
      <c r="AQ9" s="113" t="s">
        <v>2</v>
      </c>
      <c r="AR9" s="114"/>
      <c r="AS9" s="114"/>
      <c r="AT9" s="115"/>
    </row>
    <row r="10" spans="1:46" ht="5.25" customHeight="1" x14ac:dyDescent="0.25">
      <c r="A10" s="36" t="s">
        <v>33</v>
      </c>
      <c r="B10" s="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106"/>
      <c r="T10" s="70"/>
      <c r="U10" s="70"/>
      <c r="V10" s="70"/>
      <c r="W10" s="70"/>
      <c r="X10" s="70"/>
      <c r="Y10" s="70"/>
      <c r="Z10" s="70"/>
      <c r="AA10" s="70"/>
      <c r="AB10" s="84"/>
      <c r="AC10" s="103"/>
      <c r="AD10" s="104"/>
      <c r="AE10" s="104"/>
      <c r="AF10" s="104"/>
      <c r="AG10" s="104"/>
      <c r="AH10" s="104"/>
      <c r="AI10" s="104"/>
      <c r="AJ10" s="104"/>
      <c r="AK10" s="104"/>
      <c r="AL10" s="105"/>
      <c r="AM10" s="106"/>
      <c r="AN10" s="70"/>
      <c r="AO10" s="70"/>
      <c r="AP10" s="84"/>
      <c r="AQ10" s="116"/>
      <c r="AR10" s="117"/>
      <c r="AS10" s="117"/>
      <c r="AT10" s="118"/>
    </row>
    <row r="11" spans="1:46" x14ac:dyDescent="0.25">
      <c r="A11" s="36" t="e">
        <f>'Tournament Results Data'!#REF!</f>
        <v>#REF!</v>
      </c>
      <c r="B11" s="7"/>
      <c r="C11" s="70" t="s">
        <v>27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103"/>
      <c r="T11" s="104"/>
      <c r="U11" s="104"/>
      <c r="V11" s="104"/>
      <c r="W11" s="104"/>
      <c r="X11" s="104"/>
      <c r="Y11" s="104"/>
      <c r="Z11" s="104"/>
      <c r="AA11" s="104"/>
      <c r="AB11" s="105"/>
      <c r="AC11" s="88" t="s">
        <v>0</v>
      </c>
      <c r="AD11" s="89"/>
      <c r="AE11" s="90"/>
      <c r="AF11" s="88" t="s">
        <v>1</v>
      </c>
      <c r="AG11" s="89"/>
      <c r="AH11" s="90"/>
      <c r="AI11" s="88"/>
      <c r="AJ11" s="89"/>
      <c r="AK11" s="89"/>
      <c r="AL11" s="90"/>
      <c r="AM11" s="103"/>
      <c r="AN11" s="104"/>
      <c r="AO11" s="104"/>
      <c r="AP11" s="105"/>
      <c r="AQ11" s="119"/>
      <c r="AR11" s="120"/>
      <c r="AS11" s="120"/>
      <c r="AT11" s="121"/>
    </row>
    <row r="12" spans="1:46" ht="21" customHeight="1" x14ac:dyDescent="0.25">
      <c r="A12" s="37" t="e">
        <f>'Tournament Results Data'!#REF!</f>
        <v>#REF!</v>
      </c>
      <c r="B12" s="8" t="s">
        <v>28</v>
      </c>
      <c r="C12" s="95">
        <f>'Tournament Results Data'!B10</f>
        <v>0</v>
      </c>
      <c r="D12" s="95"/>
      <c r="E12" s="95"/>
      <c r="F12" s="95"/>
      <c r="G12" s="95"/>
      <c r="H12" s="95"/>
      <c r="I12" s="95">
        <f>'Tournament Results Data'!H10</f>
        <v>0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6"/>
      <c r="AC12" s="97"/>
      <c r="AD12" s="98"/>
      <c r="AE12" s="99"/>
      <c r="AF12" s="97"/>
      <c r="AG12" s="98"/>
      <c r="AH12" s="99"/>
      <c r="AI12" s="85"/>
      <c r="AJ12" s="86"/>
      <c r="AK12" s="86"/>
      <c r="AL12" s="87"/>
      <c r="AM12" s="88"/>
      <c r="AN12" s="89"/>
      <c r="AO12" s="89"/>
      <c r="AP12" s="90"/>
      <c r="AQ12" s="88"/>
      <c r="AR12" s="89"/>
      <c r="AS12" s="89"/>
      <c r="AT12" s="159"/>
    </row>
    <row r="13" spans="1:46" ht="21" customHeight="1" x14ac:dyDescent="0.25">
      <c r="A13" s="37" t="e">
        <f>'Tournament Results Data'!#REF!</f>
        <v>#REF!</v>
      </c>
      <c r="B13" s="8" t="s">
        <v>29</v>
      </c>
      <c r="C13" s="95">
        <f>'Tournament Results Data'!B11</f>
        <v>0</v>
      </c>
      <c r="D13" s="95"/>
      <c r="E13" s="95"/>
      <c r="F13" s="95"/>
      <c r="G13" s="95"/>
      <c r="H13" s="95"/>
      <c r="I13" s="95">
        <f>'Tournament Results Data'!H11</f>
        <v>0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6"/>
      <c r="AC13" s="97"/>
      <c r="AD13" s="98"/>
      <c r="AE13" s="99"/>
      <c r="AF13" s="97"/>
      <c r="AG13" s="98"/>
      <c r="AH13" s="99"/>
      <c r="AI13" s="85"/>
      <c r="AJ13" s="86"/>
      <c r="AK13" s="86"/>
      <c r="AL13" s="87"/>
      <c r="AM13" s="88"/>
      <c r="AN13" s="89"/>
      <c r="AO13" s="89"/>
      <c r="AP13" s="90"/>
      <c r="AQ13" s="88"/>
      <c r="AR13" s="89"/>
      <c r="AS13" s="89"/>
      <c r="AT13" s="159"/>
    </row>
    <row r="14" spans="1:46" ht="21" customHeight="1" x14ac:dyDescent="0.25">
      <c r="A14" s="37" t="e">
        <f>'Tournament Results Data'!#REF!</f>
        <v>#REF!</v>
      </c>
      <c r="B14" s="8" t="s">
        <v>30</v>
      </c>
      <c r="C14" s="95">
        <f>'Tournament Results Data'!B12</f>
        <v>0</v>
      </c>
      <c r="D14" s="95"/>
      <c r="E14" s="95"/>
      <c r="F14" s="95"/>
      <c r="G14" s="95"/>
      <c r="H14" s="95"/>
      <c r="I14" s="95">
        <f>'Tournament Results Data'!H12</f>
        <v>0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6"/>
      <c r="AC14" s="97"/>
      <c r="AD14" s="98"/>
      <c r="AE14" s="99"/>
      <c r="AF14" s="97"/>
      <c r="AG14" s="98"/>
      <c r="AH14" s="99"/>
      <c r="AI14" s="85"/>
      <c r="AJ14" s="86"/>
      <c r="AK14" s="86"/>
      <c r="AL14" s="87"/>
      <c r="AM14" s="88"/>
      <c r="AN14" s="89"/>
      <c r="AO14" s="89"/>
      <c r="AP14" s="90"/>
      <c r="AQ14" s="88"/>
      <c r="AR14" s="89"/>
      <c r="AS14" s="89"/>
      <c r="AT14" s="159"/>
    </row>
    <row r="15" spans="1:46" ht="21" customHeight="1" x14ac:dyDescent="0.25">
      <c r="A15" s="37" t="e">
        <f>'Tournament Results Data'!#REF!</f>
        <v>#REF!</v>
      </c>
      <c r="B15" s="8" t="s">
        <v>31</v>
      </c>
      <c r="C15" s="95">
        <f>'Tournament Results Data'!B13</f>
        <v>0</v>
      </c>
      <c r="D15" s="95"/>
      <c r="E15" s="95"/>
      <c r="F15" s="95"/>
      <c r="G15" s="95"/>
      <c r="H15" s="95"/>
      <c r="I15" s="95">
        <f>'Tournament Results Data'!H13</f>
        <v>0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6"/>
      <c r="AC15" s="97"/>
      <c r="AD15" s="98"/>
      <c r="AE15" s="99"/>
      <c r="AF15" s="97"/>
      <c r="AG15" s="98"/>
      <c r="AH15" s="99"/>
      <c r="AI15" s="85"/>
      <c r="AJ15" s="86"/>
      <c r="AK15" s="86"/>
      <c r="AL15" s="87"/>
      <c r="AM15" s="88"/>
      <c r="AN15" s="89"/>
      <c r="AO15" s="89"/>
      <c r="AP15" s="90"/>
      <c r="AQ15" s="88"/>
      <c r="AR15" s="89"/>
      <c r="AS15" s="89"/>
      <c r="AT15" s="159"/>
    </row>
    <row r="16" spans="1:46" ht="21" customHeight="1" x14ac:dyDescent="0.25">
      <c r="A16" s="37" t="e">
        <f>'Tournament Results Data'!#REF!</f>
        <v>#REF!</v>
      </c>
      <c r="B16" s="8" t="s">
        <v>42</v>
      </c>
      <c r="C16" s="95">
        <f>'Tournament Results Data'!B14</f>
        <v>0</v>
      </c>
      <c r="D16" s="95"/>
      <c r="E16" s="95"/>
      <c r="F16" s="95"/>
      <c r="G16" s="95"/>
      <c r="H16" s="95"/>
      <c r="I16" s="95">
        <f>'Tournament Results Data'!H14</f>
        <v>0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6"/>
      <c r="AC16" s="97"/>
      <c r="AD16" s="98"/>
      <c r="AE16" s="99"/>
      <c r="AF16" s="97"/>
      <c r="AG16" s="98"/>
      <c r="AH16" s="99"/>
      <c r="AI16" s="85"/>
      <c r="AJ16" s="86"/>
      <c r="AK16" s="86"/>
      <c r="AL16" s="87"/>
      <c r="AM16" s="88"/>
      <c r="AN16" s="89"/>
      <c r="AO16" s="89"/>
      <c r="AP16" s="90"/>
      <c r="AQ16" s="88"/>
      <c r="AR16" s="89"/>
      <c r="AS16" s="89"/>
      <c r="AT16" s="159"/>
    </row>
    <row r="17" spans="2:48" ht="21" customHeight="1" x14ac:dyDescent="0.25">
      <c r="B17" s="8" t="s">
        <v>48</v>
      </c>
      <c r="C17" s="95">
        <f>'Tournament Results Data'!B15</f>
        <v>0</v>
      </c>
      <c r="D17" s="95"/>
      <c r="E17" s="95"/>
      <c r="F17" s="95"/>
      <c r="G17" s="95"/>
      <c r="H17" s="95"/>
      <c r="I17" s="95">
        <f>'Tournament Results Data'!H15</f>
        <v>0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7"/>
      <c r="AD17" s="98"/>
      <c r="AE17" s="99"/>
      <c r="AF17" s="97"/>
      <c r="AG17" s="98"/>
      <c r="AH17" s="99"/>
      <c r="AI17" s="85"/>
      <c r="AJ17" s="86"/>
      <c r="AK17" s="86"/>
      <c r="AL17" s="87"/>
      <c r="AM17" s="88"/>
      <c r="AN17" s="89"/>
      <c r="AO17" s="89"/>
      <c r="AP17" s="90"/>
      <c r="AQ17" s="88"/>
      <c r="AR17" s="89"/>
      <c r="AS17" s="89"/>
      <c r="AT17" s="159"/>
      <c r="AV17" s="16"/>
    </row>
    <row r="18" spans="2:48" ht="21" customHeight="1" x14ac:dyDescent="0.25">
      <c r="B18" s="8" t="s">
        <v>49</v>
      </c>
      <c r="C18" s="95">
        <f>'Tournament Results Data'!B16</f>
        <v>0</v>
      </c>
      <c r="D18" s="95"/>
      <c r="E18" s="95"/>
      <c r="F18" s="95"/>
      <c r="G18" s="95"/>
      <c r="H18" s="95"/>
      <c r="I18" s="95">
        <f>'Tournament Results Data'!H16</f>
        <v>0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6"/>
      <c r="AC18" s="97"/>
      <c r="AD18" s="98"/>
      <c r="AE18" s="99"/>
      <c r="AF18" s="97"/>
      <c r="AG18" s="98"/>
      <c r="AH18" s="99"/>
      <c r="AI18" s="85"/>
      <c r="AJ18" s="86"/>
      <c r="AK18" s="86"/>
      <c r="AL18" s="87"/>
      <c r="AM18" s="88"/>
      <c r="AN18" s="89"/>
      <c r="AO18" s="89"/>
      <c r="AP18" s="90"/>
      <c r="AQ18" s="88"/>
      <c r="AR18" s="89"/>
      <c r="AS18" s="89"/>
      <c r="AT18" s="159"/>
      <c r="AV18" s="16"/>
    </row>
    <row r="19" spans="2:48" ht="14.1" customHeight="1" x14ac:dyDescent="0.25">
      <c r="B19" s="7"/>
      <c r="C19" s="103" t="s">
        <v>105</v>
      </c>
      <c r="D19" s="105"/>
      <c r="E19" s="103" t="str">
        <f>'Tournament Results Data'!D17</f>
        <v>Court 1</v>
      </c>
      <c r="F19" s="104"/>
      <c r="G19" s="104"/>
      <c r="H19" s="104"/>
      <c r="I19" s="104"/>
      <c r="J19" s="104"/>
      <c r="K19" s="105"/>
      <c r="L19" s="103" t="str">
        <f>'Tournament Results Data'!K17</f>
        <v>Court 2</v>
      </c>
      <c r="M19" s="104"/>
      <c r="N19" s="104"/>
      <c r="O19" s="104"/>
      <c r="P19" s="104"/>
      <c r="Q19" s="104"/>
      <c r="R19" s="105"/>
      <c r="S19" s="103" t="str">
        <f>'Tournament Results Data'!R17</f>
        <v>Court 1</v>
      </c>
      <c r="T19" s="104"/>
      <c r="U19" s="104"/>
      <c r="V19" s="104"/>
      <c r="W19" s="104"/>
      <c r="X19" s="104"/>
      <c r="Y19" s="105"/>
      <c r="Z19" s="103" t="str">
        <f>'Tournament Results Data'!Y17</f>
        <v>Court 2</v>
      </c>
      <c r="AA19" s="104"/>
      <c r="AB19" s="104"/>
      <c r="AC19" s="104"/>
      <c r="AD19" s="104"/>
      <c r="AE19" s="104"/>
      <c r="AF19" s="105"/>
      <c r="AG19" s="103" t="str">
        <f>'Tournament Results Data'!AF17</f>
        <v>Court 1</v>
      </c>
      <c r="AH19" s="104"/>
      <c r="AI19" s="104"/>
      <c r="AJ19" s="104"/>
      <c r="AK19" s="104"/>
      <c r="AL19" s="104"/>
      <c r="AM19" s="105"/>
      <c r="AN19" s="103" t="str">
        <f>'Tournament Results Data'!AM17</f>
        <v>Court 2</v>
      </c>
      <c r="AO19" s="104"/>
      <c r="AP19" s="104"/>
      <c r="AQ19" s="104"/>
      <c r="AR19" s="104"/>
      <c r="AS19" s="104"/>
      <c r="AT19" s="163"/>
    </row>
    <row r="20" spans="2:48" ht="14.1" customHeight="1" x14ac:dyDescent="0.25">
      <c r="B20" s="7"/>
      <c r="C20" s="88" t="s">
        <v>3</v>
      </c>
      <c r="D20" s="90"/>
      <c r="E20" s="88" t="str">
        <f>'Tournament Results Data'!D18</f>
        <v>8:30 AM</v>
      </c>
      <c r="F20" s="89"/>
      <c r="G20" s="89"/>
      <c r="H20" s="89"/>
      <c r="I20" s="89"/>
      <c r="J20" s="89"/>
      <c r="K20" s="90"/>
      <c r="L20" s="88" t="str">
        <f>'Tournament Results Data'!K18</f>
        <v>8:30 AM</v>
      </c>
      <c r="M20" s="89"/>
      <c r="N20" s="89"/>
      <c r="O20" s="89"/>
      <c r="P20" s="89"/>
      <c r="Q20" s="89"/>
      <c r="R20" s="90"/>
      <c r="S20" s="88" t="str">
        <f>'Tournament Results Data'!R18</f>
        <v>9:30 AM</v>
      </c>
      <c r="T20" s="89"/>
      <c r="U20" s="89"/>
      <c r="V20" s="89"/>
      <c r="W20" s="89"/>
      <c r="X20" s="89"/>
      <c r="Y20" s="90"/>
      <c r="Z20" s="88" t="str">
        <f>'Tournament Results Data'!Y18</f>
        <v>9:30 AM</v>
      </c>
      <c r="AA20" s="89"/>
      <c r="AB20" s="89"/>
      <c r="AC20" s="89"/>
      <c r="AD20" s="89"/>
      <c r="AE20" s="89"/>
      <c r="AF20" s="90"/>
      <c r="AG20" s="88" t="str">
        <f>'Tournament Results Data'!AF18</f>
        <v>ASAP</v>
      </c>
      <c r="AH20" s="89"/>
      <c r="AI20" s="89"/>
      <c r="AJ20" s="89"/>
      <c r="AK20" s="89"/>
      <c r="AL20" s="89"/>
      <c r="AM20" s="90"/>
      <c r="AN20" s="88" t="str">
        <f>'Tournament Results Data'!AM18</f>
        <v>ASAP</v>
      </c>
      <c r="AO20" s="89"/>
      <c r="AP20" s="89"/>
      <c r="AQ20" s="89"/>
      <c r="AR20" s="89"/>
      <c r="AS20" s="89"/>
      <c r="AT20" s="159"/>
    </row>
    <row r="21" spans="2:48" ht="14.1" customHeight="1" x14ac:dyDescent="0.25">
      <c r="B21" s="7"/>
      <c r="C21" s="88" t="s">
        <v>7</v>
      </c>
      <c r="D21" s="90"/>
      <c r="E21" s="88" t="s">
        <v>16</v>
      </c>
      <c r="F21" s="89"/>
      <c r="G21" s="89"/>
      <c r="H21" s="89"/>
      <c r="I21" s="89"/>
      <c r="J21" s="89"/>
      <c r="K21" s="90"/>
      <c r="L21" s="88" t="s">
        <v>16</v>
      </c>
      <c r="M21" s="89"/>
      <c r="N21" s="89"/>
      <c r="O21" s="89"/>
      <c r="P21" s="89"/>
      <c r="Q21" s="89"/>
      <c r="R21" s="90"/>
      <c r="S21" s="88" t="s">
        <v>17</v>
      </c>
      <c r="T21" s="89"/>
      <c r="U21" s="89"/>
      <c r="V21" s="89"/>
      <c r="W21" s="89"/>
      <c r="X21" s="89"/>
      <c r="Y21" s="90"/>
      <c r="Z21" s="88" t="s">
        <v>17</v>
      </c>
      <c r="AA21" s="89"/>
      <c r="AB21" s="89"/>
      <c r="AC21" s="89"/>
      <c r="AD21" s="89"/>
      <c r="AE21" s="89"/>
      <c r="AF21" s="90"/>
      <c r="AG21" s="88" t="s">
        <v>18</v>
      </c>
      <c r="AH21" s="89"/>
      <c r="AI21" s="89"/>
      <c r="AJ21" s="89"/>
      <c r="AK21" s="89"/>
      <c r="AL21" s="89"/>
      <c r="AM21" s="90"/>
      <c r="AN21" s="88" t="s">
        <v>18</v>
      </c>
      <c r="AO21" s="89"/>
      <c r="AP21" s="89"/>
      <c r="AQ21" s="89"/>
      <c r="AR21" s="89"/>
      <c r="AS21" s="89"/>
      <c r="AT21" s="159"/>
    </row>
    <row r="22" spans="2:48" ht="14.1" customHeight="1" x14ac:dyDescent="0.25">
      <c r="B22" s="7"/>
      <c r="C22" s="88" t="s">
        <v>13</v>
      </c>
      <c r="D22" s="90"/>
      <c r="E22" s="88" t="s">
        <v>51</v>
      </c>
      <c r="F22" s="89"/>
      <c r="G22" s="89"/>
      <c r="H22" s="89"/>
      <c r="I22" s="89"/>
      <c r="J22" s="89"/>
      <c r="K22" s="90"/>
      <c r="L22" s="88" t="s">
        <v>72</v>
      </c>
      <c r="M22" s="89"/>
      <c r="N22" s="89"/>
      <c r="O22" s="89"/>
      <c r="P22" s="89"/>
      <c r="Q22" s="89"/>
      <c r="R22" s="90"/>
      <c r="S22" s="88" t="s">
        <v>6</v>
      </c>
      <c r="T22" s="89"/>
      <c r="U22" s="89"/>
      <c r="V22" s="89"/>
      <c r="W22" s="89"/>
      <c r="X22" s="89"/>
      <c r="Y22" s="90"/>
      <c r="Z22" s="88" t="s">
        <v>61</v>
      </c>
      <c r="AA22" s="89"/>
      <c r="AB22" s="89"/>
      <c r="AC22" s="89"/>
      <c r="AD22" s="89"/>
      <c r="AE22" s="89"/>
      <c r="AF22" s="90"/>
      <c r="AG22" s="88" t="s">
        <v>52</v>
      </c>
      <c r="AH22" s="89"/>
      <c r="AI22" s="89"/>
      <c r="AJ22" s="89"/>
      <c r="AK22" s="89"/>
      <c r="AL22" s="89"/>
      <c r="AM22" s="90"/>
      <c r="AN22" s="88" t="s">
        <v>62</v>
      </c>
      <c r="AO22" s="89"/>
      <c r="AP22" s="89"/>
      <c r="AQ22" s="89"/>
      <c r="AR22" s="89"/>
      <c r="AS22" s="89"/>
      <c r="AT22" s="159"/>
    </row>
    <row r="23" spans="2:48" ht="18" customHeight="1" x14ac:dyDescent="0.25">
      <c r="B23" s="7"/>
      <c r="C23" s="88" t="s">
        <v>98</v>
      </c>
      <c r="D23" s="90"/>
      <c r="E23" s="144"/>
      <c r="F23" s="145"/>
      <c r="G23" s="145"/>
      <c r="H23" s="4" t="s">
        <v>10</v>
      </c>
      <c r="I23" s="146"/>
      <c r="J23" s="146"/>
      <c r="K23" s="147"/>
      <c r="L23" s="144"/>
      <c r="M23" s="145"/>
      <c r="N23" s="145"/>
      <c r="O23" s="4" t="s">
        <v>10</v>
      </c>
      <c r="P23" s="146"/>
      <c r="Q23" s="146"/>
      <c r="R23" s="147"/>
      <c r="S23" s="144"/>
      <c r="T23" s="145"/>
      <c r="U23" s="145"/>
      <c r="V23" s="4" t="s">
        <v>10</v>
      </c>
      <c r="W23" s="146"/>
      <c r="X23" s="146"/>
      <c r="Y23" s="147"/>
      <c r="Z23" s="144"/>
      <c r="AA23" s="145"/>
      <c r="AB23" s="145"/>
      <c r="AC23" s="4" t="s">
        <v>10</v>
      </c>
      <c r="AD23" s="146"/>
      <c r="AE23" s="146"/>
      <c r="AF23" s="147"/>
      <c r="AG23" s="144"/>
      <c r="AH23" s="145"/>
      <c r="AI23" s="145"/>
      <c r="AJ23" s="4" t="s">
        <v>10</v>
      </c>
      <c r="AK23" s="146"/>
      <c r="AL23" s="146"/>
      <c r="AM23" s="147"/>
      <c r="AN23" s="144"/>
      <c r="AO23" s="145"/>
      <c r="AP23" s="145"/>
      <c r="AQ23" s="4" t="s">
        <v>10</v>
      </c>
      <c r="AR23" s="146"/>
      <c r="AS23" s="146"/>
      <c r="AT23" s="168"/>
    </row>
    <row r="24" spans="2:48" ht="18" customHeight="1" thickBot="1" x14ac:dyDescent="0.3">
      <c r="B24" s="7"/>
      <c r="C24" s="140" t="s">
        <v>99</v>
      </c>
      <c r="D24" s="141"/>
      <c r="E24" s="152"/>
      <c r="F24" s="153"/>
      <c r="G24" s="153"/>
      <c r="H24" s="35" t="s">
        <v>10</v>
      </c>
      <c r="I24" s="154"/>
      <c r="J24" s="154"/>
      <c r="K24" s="155"/>
      <c r="L24" s="152"/>
      <c r="M24" s="153"/>
      <c r="N24" s="153"/>
      <c r="O24" s="35" t="s">
        <v>10</v>
      </c>
      <c r="P24" s="154"/>
      <c r="Q24" s="154"/>
      <c r="R24" s="155"/>
      <c r="S24" s="152"/>
      <c r="T24" s="153"/>
      <c r="U24" s="153"/>
      <c r="V24" s="35" t="s">
        <v>10</v>
      </c>
      <c r="W24" s="154"/>
      <c r="X24" s="154"/>
      <c r="Y24" s="155"/>
      <c r="Z24" s="152"/>
      <c r="AA24" s="153"/>
      <c r="AB24" s="153"/>
      <c r="AC24" s="35" t="s">
        <v>10</v>
      </c>
      <c r="AD24" s="154"/>
      <c r="AE24" s="154"/>
      <c r="AF24" s="155"/>
      <c r="AG24" s="152"/>
      <c r="AH24" s="153"/>
      <c r="AI24" s="153"/>
      <c r="AJ24" s="35" t="s">
        <v>10</v>
      </c>
      <c r="AK24" s="154"/>
      <c r="AL24" s="154"/>
      <c r="AM24" s="155"/>
      <c r="AN24" s="152"/>
      <c r="AO24" s="153"/>
      <c r="AP24" s="153"/>
      <c r="AQ24" s="35" t="s">
        <v>10</v>
      </c>
      <c r="AR24" s="154"/>
      <c r="AS24" s="154"/>
      <c r="AT24" s="162"/>
    </row>
    <row r="25" spans="2:48" ht="14.1" customHeight="1" x14ac:dyDescent="0.25">
      <c r="B25" s="7"/>
      <c r="C25" s="103" t="s">
        <v>105</v>
      </c>
      <c r="D25" s="105"/>
      <c r="E25" s="103" t="str">
        <f>'Tournament Results Data'!D23</f>
        <v>Court 1</v>
      </c>
      <c r="F25" s="104"/>
      <c r="G25" s="104"/>
      <c r="H25" s="104"/>
      <c r="I25" s="104"/>
      <c r="J25" s="104"/>
      <c r="K25" s="105"/>
      <c r="L25" s="103" t="str">
        <f>'Tournament Results Data'!K23</f>
        <v>Court 2</v>
      </c>
      <c r="M25" s="104"/>
      <c r="N25" s="104"/>
      <c r="O25" s="104"/>
      <c r="P25" s="104"/>
      <c r="Q25" s="104"/>
      <c r="R25" s="105"/>
      <c r="S25" s="103" t="str">
        <f>'Tournament Results Data'!R23</f>
        <v>Court 1</v>
      </c>
      <c r="T25" s="104"/>
      <c r="U25" s="104"/>
      <c r="V25" s="104"/>
      <c r="W25" s="104"/>
      <c r="X25" s="104"/>
      <c r="Y25" s="105"/>
      <c r="Z25" s="103" t="str">
        <f>'Tournament Results Data'!Y23</f>
        <v>Court 2</v>
      </c>
      <c r="AA25" s="104"/>
      <c r="AB25" s="104"/>
      <c r="AC25" s="104"/>
      <c r="AD25" s="104"/>
      <c r="AE25" s="104"/>
      <c r="AF25" s="105"/>
      <c r="AG25" s="103" t="str">
        <f>'Tournament Results Data'!AF23</f>
        <v>Court 1</v>
      </c>
      <c r="AH25" s="104"/>
      <c r="AI25" s="104"/>
      <c r="AJ25" s="104"/>
      <c r="AK25" s="104"/>
      <c r="AL25" s="104"/>
      <c r="AM25" s="105"/>
      <c r="AN25" s="103" t="str">
        <f>'Tournament Results Data'!AM23</f>
        <v>Court 2</v>
      </c>
      <c r="AO25" s="104"/>
      <c r="AP25" s="104"/>
      <c r="AQ25" s="104"/>
      <c r="AR25" s="104"/>
      <c r="AS25" s="104"/>
      <c r="AT25" s="163"/>
    </row>
    <row r="26" spans="2:48" ht="14.1" customHeight="1" x14ac:dyDescent="0.25">
      <c r="B26" s="7"/>
      <c r="C26" s="88" t="s">
        <v>3</v>
      </c>
      <c r="D26" s="90"/>
      <c r="E26" s="88" t="s">
        <v>5</v>
      </c>
      <c r="F26" s="89"/>
      <c r="G26" s="89"/>
      <c r="H26" s="89"/>
      <c r="I26" s="89"/>
      <c r="J26" s="89"/>
      <c r="K26" s="90"/>
      <c r="L26" s="88" t="s">
        <v>5</v>
      </c>
      <c r="M26" s="89"/>
      <c r="N26" s="89"/>
      <c r="O26" s="89"/>
      <c r="P26" s="89"/>
      <c r="Q26" s="89"/>
      <c r="R26" s="90"/>
      <c r="S26" s="88" t="s">
        <v>5</v>
      </c>
      <c r="T26" s="89"/>
      <c r="U26" s="89"/>
      <c r="V26" s="89"/>
      <c r="W26" s="89"/>
      <c r="X26" s="89"/>
      <c r="Y26" s="90"/>
      <c r="Z26" s="88" t="s">
        <v>5</v>
      </c>
      <c r="AA26" s="89"/>
      <c r="AB26" s="89"/>
      <c r="AC26" s="89"/>
      <c r="AD26" s="89"/>
      <c r="AE26" s="89"/>
      <c r="AF26" s="90"/>
      <c r="AG26" s="88" t="s">
        <v>5</v>
      </c>
      <c r="AH26" s="89"/>
      <c r="AI26" s="89"/>
      <c r="AJ26" s="89"/>
      <c r="AK26" s="89"/>
      <c r="AL26" s="89"/>
      <c r="AM26" s="90"/>
      <c r="AN26" s="88" t="s">
        <v>5</v>
      </c>
      <c r="AO26" s="89"/>
      <c r="AP26" s="89"/>
      <c r="AQ26" s="89"/>
      <c r="AR26" s="89"/>
      <c r="AS26" s="89"/>
      <c r="AT26" s="159"/>
    </row>
    <row r="27" spans="2:48" ht="14.1" customHeight="1" x14ac:dyDescent="0.25">
      <c r="B27" s="7"/>
      <c r="C27" s="88" t="s">
        <v>7</v>
      </c>
      <c r="D27" s="90"/>
      <c r="E27" s="88" t="s">
        <v>19</v>
      </c>
      <c r="F27" s="89"/>
      <c r="G27" s="89"/>
      <c r="H27" s="89"/>
      <c r="I27" s="89"/>
      <c r="J27" s="89"/>
      <c r="K27" s="90"/>
      <c r="L27" s="88" t="s">
        <v>19</v>
      </c>
      <c r="M27" s="89"/>
      <c r="N27" s="89"/>
      <c r="O27" s="89"/>
      <c r="P27" s="89"/>
      <c r="Q27" s="89"/>
      <c r="R27" s="90"/>
      <c r="S27" s="88" t="s">
        <v>20</v>
      </c>
      <c r="T27" s="89"/>
      <c r="U27" s="89"/>
      <c r="V27" s="89"/>
      <c r="W27" s="89"/>
      <c r="X27" s="89"/>
      <c r="Y27" s="90"/>
      <c r="Z27" s="88" t="s">
        <v>20</v>
      </c>
      <c r="AA27" s="89"/>
      <c r="AB27" s="89"/>
      <c r="AC27" s="89"/>
      <c r="AD27" s="89"/>
      <c r="AE27" s="89"/>
      <c r="AF27" s="90"/>
      <c r="AG27" s="88" t="s">
        <v>21</v>
      </c>
      <c r="AH27" s="89"/>
      <c r="AI27" s="89"/>
      <c r="AJ27" s="89"/>
      <c r="AK27" s="89"/>
      <c r="AL27" s="89"/>
      <c r="AM27" s="90"/>
      <c r="AN27" s="88" t="s">
        <v>21</v>
      </c>
      <c r="AO27" s="89"/>
      <c r="AP27" s="89"/>
      <c r="AQ27" s="89"/>
      <c r="AR27" s="89"/>
      <c r="AS27" s="89"/>
      <c r="AT27" s="159"/>
    </row>
    <row r="28" spans="2:48" ht="14.1" customHeight="1" x14ac:dyDescent="0.25">
      <c r="B28" s="7"/>
      <c r="C28" s="88" t="s">
        <v>13</v>
      </c>
      <c r="D28" s="90"/>
      <c r="E28" s="88" t="s">
        <v>53</v>
      </c>
      <c r="F28" s="89"/>
      <c r="G28" s="89"/>
      <c r="H28" s="89"/>
      <c r="I28" s="89"/>
      <c r="J28" s="89"/>
      <c r="K28" s="90"/>
      <c r="L28" s="88" t="s">
        <v>63</v>
      </c>
      <c r="M28" s="89"/>
      <c r="N28" s="89"/>
      <c r="O28" s="89"/>
      <c r="P28" s="89"/>
      <c r="Q28" s="89"/>
      <c r="R28" s="90"/>
      <c r="S28" s="88" t="s">
        <v>54</v>
      </c>
      <c r="T28" s="89"/>
      <c r="U28" s="89"/>
      <c r="V28" s="89"/>
      <c r="W28" s="89"/>
      <c r="X28" s="89"/>
      <c r="Y28" s="90"/>
      <c r="Z28" s="88" t="s">
        <v>64</v>
      </c>
      <c r="AA28" s="89"/>
      <c r="AB28" s="89"/>
      <c r="AC28" s="89"/>
      <c r="AD28" s="89"/>
      <c r="AE28" s="89"/>
      <c r="AF28" s="90"/>
      <c r="AG28" s="88" t="s">
        <v>56</v>
      </c>
      <c r="AH28" s="89"/>
      <c r="AI28" s="89"/>
      <c r="AJ28" s="89"/>
      <c r="AK28" s="89"/>
      <c r="AL28" s="89"/>
      <c r="AM28" s="90"/>
      <c r="AN28" s="88" t="s">
        <v>65</v>
      </c>
      <c r="AO28" s="89"/>
      <c r="AP28" s="89"/>
      <c r="AQ28" s="89"/>
      <c r="AR28" s="89"/>
      <c r="AS28" s="89"/>
      <c r="AT28" s="159"/>
    </row>
    <row r="29" spans="2:48" ht="18" customHeight="1" x14ac:dyDescent="0.25">
      <c r="B29" s="7"/>
      <c r="C29" s="88" t="s">
        <v>98</v>
      </c>
      <c r="D29" s="90"/>
      <c r="E29" s="144"/>
      <c r="F29" s="145"/>
      <c r="G29" s="145"/>
      <c r="H29" s="4" t="s">
        <v>10</v>
      </c>
      <c r="I29" s="146"/>
      <c r="J29" s="146"/>
      <c r="K29" s="147"/>
      <c r="L29" s="144"/>
      <c r="M29" s="145"/>
      <c r="N29" s="145"/>
      <c r="O29" s="4" t="s">
        <v>10</v>
      </c>
      <c r="P29" s="146"/>
      <c r="Q29" s="146"/>
      <c r="R29" s="147"/>
      <c r="S29" s="144"/>
      <c r="T29" s="145"/>
      <c r="U29" s="145"/>
      <c r="V29" s="4" t="s">
        <v>10</v>
      </c>
      <c r="W29" s="146"/>
      <c r="X29" s="146"/>
      <c r="Y29" s="147"/>
      <c r="Z29" s="144"/>
      <c r="AA29" s="145"/>
      <c r="AB29" s="145"/>
      <c r="AC29" s="4" t="s">
        <v>10</v>
      </c>
      <c r="AD29" s="146"/>
      <c r="AE29" s="146"/>
      <c r="AF29" s="147"/>
      <c r="AG29" s="160"/>
      <c r="AH29" s="161"/>
      <c r="AI29" s="161"/>
      <c r="AJ29" s="4" t="s">
        <v>10</v>
      </c>
      <c r="AK29" s="146"/>
      <c r="AL29" s="146"/>
      <c r="AM29" s="147"/>
      <c r="AN29" s="160"/>
      <c r="AO29" s="161"/>
      <c r="AP29" s="161"/>
      <c r="AQ29" s="4" t="s">
        <v>10</v>
      </c>
      <c r="AR29" s="146"/>
      <c r="AS29" s="146"/>
      <c r="AT29" s="168"/>
    </row>
    <row r="30" spans="2:48" ht="18" customHeight="1" thickBot="1" x14ac:dyDescent="0.3">
      <c r="B30" s="9"/>
      <c r="C30" s="140" t="s">
        <v>99</v>
      </c>
      <c r="D30" s="141"/>
      <c r="E30" s="152"/>
      <c r="F30" s="153"/>
      <c r="G30" s="153"/>
      <c r="H30" s="35" t="s">
        <v>10</v>
      </c>
      <c r="I30" s="154"/>
      <c r="J30" s="154"/>
      <c r="K30" s="155"/>
      <c r="L30" s="152"/>
      <c r="M30" s="153"/>
      <c r="N30" s="153"/>
      <c r="O30" s="35" t="s">
        <v>10</v>
      </c>
      <c r="P30" s="154"/>
      <c r="Q30" s="154"/>
      <c r="R30" s="155"/>
      <c r="S30" s="152"/>
      <c r="T30" s="153"/>
      <c r="U30" s="153"/>
      <c r="V30" s="35" t="s">
        <v>10</v>
      </c>
      <c r="W30" s="154"/>
      <c r="X30" s="154"/>
      <c r="Y30" s="155"/>
      <c r="Z30" s="152"/>
      <c r="AA30" s="153"/>
      <c r="AB30" s="153"/>
      <c r="AC30" s="35" t="s">
        <v>10</v>
      </c>
      <c r="AD30" s="154"/>
      <c r="AE30" s="154"/>
      <c r="AF30" s="155"/>
      <c r="AG30" s="152"/>
      <c r="AH30" s="153"/>
      <c r="AI30" s="153"/>
      <c r="AJ30" s="35" t="s">
        <v>10</v>
      </c>
      <c r="AK30" s="154"/>
      <c r="AL30" s="154"/>
      <c r="AM30" s="155"/>
      <c r="AN30" s="152"/>
      <c r="AO30" s="153"/>
      <c r="AP30" s="153"/>
      <c r="AQ30" s="35" t="s">
        <v>10</v>
      </c>
      <c r="AR30" s="154"/>
      <c r="AS30" s="154"/>
      <c r="AT30" s="162"/>
    </row>
    <row r="31" spans="2:48" ht="14.1" customHeight="1" x14ac:dyDescent="0.25">
      <c r="B31" s="7"/>
      <c r="C31" s="103" t="s">
        <v>105</v>
      </c>
      <c r="D31" s="105"/>
      <c r="E31" s="103" t="str">
        <f>'Tournament Results Data'!D29</f>
        <v>Court 1</v>
      </c>
      <c r="F31" s="104"/>
      <c r="G31" s="104"/>
      <c r="H31" s="104"/>
      <c r="I31" s="104"/>
      <c r="J31" s="104"/>
      <c r="K31" s="105"/>
      <c r="L31" s="103" t="str">
        <f>'Tournament Results Data'!K29</f>
        <v>Court 2</v>
      </c>
      <c r="M31" s="104"/>
      <c r="N31" s="104"/>
      <c r="O31" s="104"/>
      <c r="P31" s="104"/>
      <c r="Q31" s="104"/>
      <c r="R31" s="105"/>
      <c r="S31" s="103" t="str">
        <f>'Tournament Results Data'!R29</f>
        <v>Court 1</v>
      </c>
      <c r="T31" s="104"/>
      <c r="U31" s="104"/>
      <c r="V31" s="104"/>
      <c r="W31" s="104"/>
      <c r="X31" s="104"/>
      <c r="Y31" s="105"/>
      <c r="Z31" s="103" t="str">
        <f>'Tournament Results Data'!Y29</f>
        <v>Court 2</v>
      </c>
      <c r="AA31" s="104"/>
      <c r="AB31" s="104"/>
      <c r="AC31" s="104"/>
      <c r="AD31" s="104"/>
      <c r="AE31" s="104"/>
      <c r="AF31" s="105"/>
      <c r="AG31" s="103" t="str">
        <f>'Tournament Results Data'!AF29</f>
        <v>Court 1</v>
      </c>
      <c r="AH31" s="104"/>
      <c r="AI31" s="104"/>
      <c r="AJ31" s="104"/>
      <c r="AK31" s="104"/>
      <c r="AL31" s="104"/>
      <c r="AM31" s="105"/>
      <c r="AN31" s="103" t="str">
        <f>'Tournament Results Data'!AM29</f>
        <v>Court 2</v>
      </c>
      <c r="AO31" s="104"/>
      <c r="AP31" s="104"/>
      <c r="AQ31" s="104"/>
      <c r="AR31" s="104"/>
      <c r="AS31" s="104"/>
      <c r="AT31" s="163"/>
    </row>
    <row r="32" spans="2:48" ht="14.1" customHeight="1" x14ac:dyDescent="0.25">
      <c r="B32" s="7"/>
      <c r="C32" s="88" t="s">
        <v>3</v>
      </c>
      <c r="D32" s="90"/>
      <c r="E32" s="88" t="s">
        <v>5</v>
      </c>
      <c r="F32" s="89"/>
      <c r="G32" s="89"/>
      <c r="H32" s="89"/>
      <c r="I32" s="89"/>
      <c r="J32" s="89"/>
      <c r="K32" s="90"/>
      <c r="L32" s="88" t="s">
        <v>5</v>
      </c>
      <c r="M32" s="89"/>
      <c r="N32" s="89"/>
      <c r="O32" s="89"/>
      <c r="P32" s="89"/>
      <c r="Q32" s="89"/>
      <c r="R32" s="90"/>
      <c r="S32" s="88" t="s">
        <v>5</v>
      </c>
      <c r="T32" s="89"/>
      <c r="U32" s="89"/>
      <c r="V32" s="89"/>
      <c r="W32" s="89"/>
      <c r="X32" s="89"/>
      <c r="Y32" s="90"/>
      <c r="Z32" s="88" t="s">
        <v>5</v>
      </c>
      <c r="AA32" s="89"/>
      <c r="AB32" s="89"/>
      <c r="AC32" s="89"/>
      <c r="AD32" s="89"/>
      <c r="AE32" s="89"/>
      <c r="AF32" s="90"/>
      <c r="AG32" s="88" t="s">
        <v>5</v>
      </c>
      <c r="AH32" s="89"/>
      <c r="AI32" s="89"/>
      <c r="AJ32" s="89"/>
      <c r="AK32" s="89"/>
      <c r="AL32" s="89"/>
      <c r="AM32" s="90"/>
      <c r="AN32" s="88" t="s">
        <v>5</v>
      </c>
      <c r="AO32" s="89"/>
      <c r="AP32" s="89"/>
      <c r="AQ32" s="89"/>
      <c r="AR32" s="89"/>
      <c r="AS32" s="89"/>
      <c r="AT32" s="159"/>
    </row>
    <row r="33" spans="1:46" ht="14.1" customHeight="1" x14ac:dyDescent="0.25">
      <c r="B33" s="7"/>
      <c r="C33" s="88" t="s">
        <v>7</v>
      </c>
      <c r="D33" s="90"/>
      <c r="E33" s="88" t="s">
        <v>26</v>
      </c>
      <c r="F33" s="89"/>
      <c r="G33" s="89"/>
      <c r="H33" s="89"/>
      <c r="I33" s="89"/>
      <c r="J33" s="89"/>
      <c r="K33" s="90"/>
      <c r="L33" s="88" t="s">
        <v>26</v>
      </c>
      <c r="M33" s="89"/>
      <c r="N33" s="89"/>
      <c r="O33" s="89"/>
      <c r="P33" s="89"/>
      <c r="Q33" s="89"/>
      <c r="R33" s="90"/>
      <c r="S33" s="88" t="s">
        <v>12</v>
      </c>
      <c r="T33" s="89"/>
      <c r="U33" s="89"/>
      <c r="V33" s="89"/>
      <c r="W33" s="89"/>
      <c r="X33" s="89"/>
      <c r="Y33" s="90"/>
      <c r="Z33" s="88" t="s">
        <v>12</v>
      </c>
      <c r="AA33" s="89"/>
      <c r="AB33" s="89"/>
      <c r="AC33" s="89"/>
      <c r="AD33" s="89"/>
      <c r="AE33" s="89"/>
      <c r="AF33" s="90"/>
      <c r="AG33" s="88" t="s">
        <v>36</v>
      </c>
      <c r="AH33" s="89"/>
      <c r="AI33" s="89"/>
      <c r="AJ33" s="89"/>
      <c r="AK33" s="89"/>
      <c r="AL33" s="89"/>
      <c r="AM33" s="90"/>
      <c r="AN33" s="88" t="s">
        <v>36</v>
      </c>
      <c r="AO33" s="89"/>
      <c r="AP33" s="89"/>
      <c r="AQ33" s="89"/>
      <c r="AR33" s="89"/>
      <c r="AS33" s="89"/>
      <c r="AT33" s="159"/>
    </row>
    <row r="34" spans="1:46" ht="14.1" customHeight="1" x14ac:dyDescent="0.25">
      <c r="B34" s="7"/>
      <c r="C34" s="88" t="s">
        <v>13</v>
      </c>
      <c r="D34" s="90"/>
      <c r="E34" s="88" t="s">
        <v>55</v>
      </c>
      <c r="F34" s="89"/>
      <c r="G34" s="89"/>
      <c r="H34" s="89"/>
      <c r="I34" s="89"/>
      <c r="J34" s="89"/>
      <c r="K34" s="90"/>
      <c r="L34" s="88" t="s">
        <v>66</v>
      </c>
      <c r="M34" s="89"/>
      <c r="N34" s="89"/>
      <c r="O34" s="89"/>
      <c r="P34" s="89"/>
      <c r="Q34" s="89"/>
      <c r="R34" s="90"/>
      <c r="S34" s="88" t="s">
        <v>58</v>
      </c>
      <c r="T34" s="89"/>
      <c r="U34" s="89"/>
      <c r="V34" s="89"/>
      <c r="W34" s="89"/>
      <c r="X34" s="89"/>
      <c r="Y34" s="90"/>
      <c r="Z34" s="88" t="s">
        <v>67</v>
      </c>
      <c r="AA34" s="89"/>
      <c r="AB34" s="89"/>
      <c r="AC34" s="89"/>
      <c r="AD34" s="89"/>
      <c r="AE34" s="89"/>
      <c r="AF34" s="90"/>
      <c r="AG34" s="88" t="s">
        <v>57</v>
      </c>
      <c r="AH34" s="89"/>
      <c r="AI34" s="89"/>
      <c r="AJ34" s="89"/>
      <c r="AK34" s="89"/>
      <c r="AL34" s="89"/>
      <c r="AM34" s="90"/>
      <c r="AN34" s="88" t="s">
        <v>68</v>
      </c>
      <c r="AO34" s="89"/>
      <c r="AP34" s="89"/>
      <c r="AQ34" s="89"/>
      <c r="AR34" s="89"/>
      <c r="AS34" s="89"/>
      <c r="AT34" s="159"/>
    </row>
    <row r="35" spans="1:46" ht="18" customHeight="1" x14ac:dyDescent="0.25">
      <c r="B35" s="7"/>
      <c r="C35" s="88" t="s">
        <v>98</v>
      </c>
      <c r="D35" s="90"/>
      <c r="E35" s="144"/>
      <c r="F35" s="145"/>
      <c r="G35" s="145"/>
      <c r="H35" s="4" t="s">
        <v>10</v>
      </c>
      <c r="I35" s="146"/>
      <c r="J35" s="146"/>
      <c r="K35" s="147"/>
      <c r="L35" s="144"/>
      <c r="M35" s="145"/>
      <c r="N35" s="145"/>
      <c r="O35" s="4" t="s">
        <v>10</v>
      </c>
      <c r="P35" s="146"/>
      <c r="Q35" s="146"/>
      <c r="R35" s="147"/>
      <c r="S35" s="144"/>
      <c r="T35" s="145"/>
      <c r="U35" s="145"/>
      <c r="V35" s="4" t="s">
        <v>10</v>
      </c>
      <c r="W35" s="146"/>
      <c r="X35" s="146"/>
      <c r="Y35" s="147"/>
      <c r="Z35" s="144"/>
      <c r="AA35" s="145"/>
      <c r="AB35" s="145"/>
      <c r="AC35" s="4" t="s">
        <v>10</v>
      </c>
      <c r="AD35" s="146"/>
      <c r="AE35" s="146"/>
      <c r="AF35" s="147"/>
      <c r="AG35" s="144"/>
      <c r="AH35" s="145"/>
      <c r="AI35" s="145"/>
      <c r="AJ35" s="4" t="s">
        <v>10</v>
      </c>
      <c r="AK35" s="146"/>
      <c r="AL35" s="146"/>
      <c r="AM35" s="147"/>
      <c r="AN35" s="144"/>
      <c r="AO35" s="145"/>
      <c r="AP35" s="145"/>
      <c r="AQ35" s="4" t="s">
        <v>10</v>
      </c>
      <c r="AR35" s="146"/>
      <c r="AS35" s="146"/>
      <c r="AT35" s="168"/>
    </row>
    <row r="36" spans="1:46" ht="18" customHeight="1" thickBot="1" x14ac:dyDescent="0.3">
      <c r="B36" s="7"/>
      <c r="C36" s="140" t="s">
        <v>99</v>
      </c>
      <c r="D36" s="141"/>
      <c r="E36" s="152"/>
      <c r="F36" s="153"/>
      <c r="G36" s="153"/>
      <c r="H36" s="35" t="s">
        <v>10</v>
      </c>
      <c r="I36" s="154"/>
      <c r="J36" s="154"/>
      <c r="K36" s="155"/>
      <c r="L36" s="152"/>
      <c r="M36" s="153"/>
      <c r="N36" s="153"/>
      <c r="O36" s="35" t="s">
        <v>10</v>
      </c>
      <c r="P36" s="154"/>
      <c r="Q36" s="154"/>
      <c r="R36" s="155"/>
      <c r="S36" s="152"/>
      <c r="T36" s="153"/>
      <c r="U36" s="153"/>
      <c r="V36" s="35" t="s">
        <v>10</v>
      </c>
      <c r="W36" s="154"/>
      <c r="X36" s="154"/>
      <c r="Y36" s="155"/>
      <c r="Z36" s="152"/>
      <c r="AA36" s="153"/>
      <c r="AB36" s="153"/>
      <c r="AC36" s="35" t="s">
        <v>10</v>
      </c>
      <c r="AD36" s="154"/>
      <c r="AE36" s="154"/>
      <c r="AF36" s="155"/>
      <c r="AG36" s="152"/>
      <c r="AH36" s="153"/>
      <c r="AI36" s="153"/>
      <c r="AJ36" s="35" t="s">
        <v>10</v>
      </c>
      <c r="AK36" s="154"/>
      <c r="AL36" s="154"/>
      <c r="AM36" s="155"/>
      <c r="AN36" s="152"/>
      <c r="AO36" s="153"/>
      <c r="AP36" s="153"/>
      <c r="AQ36" s="35" t="s">
        <v>10</v>
      </c>
      <c r="AR36" s="154"/>
      <c r="AS36" s="154"/>
      <c r="AT36" s="162"/>
    </row>
    <row r="37" spans="1:46" ht="14.1" customHeight="1" x14ac:dyDescent="0.25">
      <c r="B37" s="7"/>
      <c r="C37" s="103" t="s">
        <v>105</v>
      </c>
      <c r="D37" s="105"/>
      <c r="E37" s="103" t="str">
        <f>'Tournament Results Data'!D35</f>
        <v>Court 1</v>
      </c>
      <c r="F37" s="104"/>
      <c r="G37" s="104"/>
      <c r="H37" s="104"/>
      <c r="I37" s="104"/>
      <c r="J37" s="104"/>
      <c r="K37" s="105"/>
      <c r="L37" s="103" t="str">
        <f>'Tournament Results Data'!K35</f>
        <v>Court 2</v>
      </c>
      <c r="M37" s="104"/>
      <c r="N37" s="104"/>
      <c r="O37" s="104"/>
      <c r="P37" s="104"/>
      <c r="Q37" s="104"/>
      <c r="R37" s="105"/>
      <c r="S37" s="103" t="str">
        <f>'Tournament Results Data'!R35</f>
        <v>Court 1</v>
      </c>
      <c r="T37" s="104"/>
      <c r="U37" s="104"/>
      <c r="V37" s="104"/>
      <c r="W37" s="104"/>
      <c r="X37" s="104"/>
      <c r="Y37" s="105"/>
      <c r="Z37" s="100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69"/>
    </row>
    <row r="38" spans="1:46" ht="14.1" customHeight="1" x14ac:dyDescent="0.25">
      <c r="B38" s="7"/>
      <c r="C38" s="88" t="s">
        <v>3</v>
      </c>
      <c r="D38" s="90"/>
      <c r="E38" s="88" t="s">
        <v>5</v>
      </c>
      <c r="F38" s="89"/>
      <c r="G38" s="89"/>
      <c r="H38" s="89"/>
      <c r="I38" s="89"/>
      <c r="J38" s="89"/>
      <c r="K38" s="90"/>
      <c r="L38" s="88" t="s">
        <v>5</v>
      </c>
      <c r="M38" s="89"/>
      <c r="N38" s="89"/>
      <c r="O38" s="89"/>
      <c r="P38" s="89"/>
      <c r="Q38" s="89"/>
      <c r="R38" s="90"/>
      <c r="S38" s="88" t="s">
        <v>5</v>
      </c>
      <c r="T38" s="89"/>
      <c r="U38" s="89"/>
      <c r="V38" s="89"/>
      <c r="W38" s="89"/>
      <c r="X38" s="89"/>
      <c r="Y38" s="90"/>
      <c r="Z38" s="106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129"/>
    </row>
    <row r="39" spans="1:46" ht="14.1" customHeight="1" x14ac:dyDescent="0.25">
      <c r="B39" s="7"/>
      <c r="C39" s="88" t="s">
        <v>7</v>
      </c>
      <c r="D39" s="90"/>
      <c r="E39" s="88" t="s">
        <v>11</v>
      </c>
      <c r="F39" s="89"/>
      <c r="G39" s="89"/>
      <c r="H39" s="89"/>
      <c r="I39" s="89"/>
      <c r="J39" s="89"/>
      <c r="K39" s="90"/>
      <c r="L39" s="88" t="s">
        <v>11</v>
      </c>
      <c r="M39" s="89"/>
      <c r="N39" s="89"/>
      <c r="O39" s="89"/>
      <c r="P39" s="89"/>
      <c r="Q39" s="89"/>
      <c r="R39" s="90"/>
      <c r="S39" s="88" t="s">
        <v>50</v>
      </c>
      <c r="T39" s="89"/>
      <c r="U39" s="89"/>
      <c r="V39" s="89"/>
      <c r="W39" s="89"/>
      <c r="X39" s="89"/>
      <c r="Y39" s="90"/>
      <c r="Z39" s="106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129"/>
    </row>
    <row r="40" spans="1:46" ht="14.1" customHeight="1" x14ac:dyDescent="0.25">
      <c r="B40" s="7"/>
      <c r="C40" s="88" t="s">
        <v>13</v>
      </c>
      <c r="D40" s="90"/>
      <c r="E40" s="88" t="s">
        <v>59</v>
      </c>
      <c r="F40" s="89"/>
      <c r="G40" s="89"/>
      <c r="H40" s="89"/>
      <c r="I40" s="89"/>
      <c r="J40" s="89"/>
      <c r="K40" s="90"/>
      <c r="L40" s="88" t="s">
        <v>69</v>
      </c>
      <c r="M40" s="89"/>
      <c r="N40" s="89"/>
      <c r="O40" s="89"/>
      <c r="P40" s="89"/>
      <c r="Q40" s="89"/>
      <c r="R40" s="90"/>
      <c r="S40" s="88" t="s">
        <v>60</v>
      </c>
      <c r="T40" s="89"/>
      <c r="U40" s="89"/>
      <c r="V40" s="89"/>
      <c r="W40" s="89"/>
      <c r="X40" s="89"/>
      <c r="Y40" s="90"/>
      <c r="Z40" s="106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129"/>
    </row>
    <row r="41" spans="1:46" ht="18" customHeight="1" x14ac:dyDescent="0.25">
      <c r="B41" s="7"/>
      <c r="C41" s="88" t="s">
        <v>98</v>
      </c>
      <c r="D41" s="90"/>
      <c r="E41" s="144"/>
      <c r="F41" s="145"/>
      <c r="G41" s="145"/>
      <c r="H41" s="4" t="s">
        <v>10</v>
      </c>
      <c r="I41" s="146"/>
      <c r="J41" s="146"/>
      <c r="K41" s="147"/>
      <c r="L41" s="144"/>
      <c r="M41" s="145"/>
      <c r="N41" s="145"/>
      <c r="O41" s="4" t="s">
        <v>10</v>
      </c>
      <c r="P41" s="146"/>
      <c r="Q41" s="146"/>
      <c r="R41" s="147"/>
      <c r="S41" s="144"/>
      <c r="T41" s="145"/>
      <c r="U41" s="145"/>
      <c r="V41" s="4" t="s">
        <v>10</v>
      </c>
      <c r="W41" s="146"/>
      <c r="X41" s="146"/>
      <c r="Y41" s="147"/>
      <c r="Z41" s="106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129"/>
    </row>
    <row r="42" spans="1:46" ht="18" customHeight="1" thickBot="1" x14ac:dyDescent="0.3">
      <c r="B42" s="9"/>
      <c r="C42" s="140" t="s">
        <v>99</v>
      </c>
      <c r="D42" s="141"/>
      <c r="E42" s="152"/>
      <c r="F42" s="153"/>
      <c r="G42" s="153"/>
      <c r="H42" s="35" t="s">
        <v>10</v>
      </c>
      <c r="I42" s="154"/>
      <c r="J42" s="154"/>
      <c r="K42" s="155"/>
      <c r="L42" s="152"/>
      <c r="M42" s="153"/>
      <c r="N42" s="153"/>
      <c r="O42" s="35" t="s">
        <v>10</v>
      </c>
      <c r="P42" s="154"/>
      <c r="Q42" s="154"/>
      <c r="R42" s="155"/>
      <c r="S42" s="152"/>
      <c r="T42" s="153"/>
      <c r="U42" s="153"/>
      <c r="V42" s="35" t="s">
        <v>10</v>
      </c>
      <c r="W42" s="154"/>
      <c r="X42" s="154"/>
      <c r="Y42" s="155"/>
      <c r="Z42" s="130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2"/>
    </row>
    <row r="43" spans="1:46" x14ac:dyDescent="0.25">
      <c r="C43" s="5" t="str">
        <f>'Tournament Results Data'!$B$1</f>
        <v xml:space="preserve">Tournament:  </v>
      </c>
      <c r="D43" s="157">
        <f>'Tournament Results Data'!$C$1</f>
        <v>0</v>
      </c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/>
      <c r="AD43"/>
      <c r="AE43"/>
      <c r="AF43"/>
      <c r="AG43"/>
      <c r="AH43"/>
      <c r="AI43" s="158">
        <f>'Tournament Results Data'!$C$3</f>
        <v>0</v>
      </c>
      <c r="AJ43" s="158"/>
      <c r="AK43" s="158"/>
      <c r="AL43" s="158"/>
      <c r="AM43" s="158"/>
      <c r="AN43" s="158"/>
      <c r="AO43" s="158"/>
      <c r="AP43"/>
      <c r="AQ43"/>
      <c r="AR43"/>
      <c r="AS43"/>
      <c r="AT43"/>
    </row>
    <row r="45" spans="1:46" x14ac:dyDescent="0.25">
      <c r="C45" s="5" t="str">
        <f>'Tournament Results Data'!$B$5</f>
        <v xml:space="preserve">Site:  </v>
      </c>
      <c r="D45" s="157">
        <f>'Tournament Results Data'!$C$5</f>
        <v>0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</row>
    <row r="46" spans="1:46" ht="13.8" thickBot="1" x14ac:dyDescent="0.3"/>
    <row r="47" spans="1:46" ht="12.75" customHeight="1" x14ac:dyDescent="0.25">
      <c r="B47" s="6"/>
      <c r="C47" s="101" t="str">
        <f>'Tournament Results Data'!$B$43</f>
        <v>Pool A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0"/>
      <c r="T47" s="101"/>
      <c r="U47" s="101"/>
      <c r="V47" s="101"/>
      <c r="W47" s="101"/>
      <c r="X47" s="101"/>
      <c r="Y47" s="101"/>
      <c r="Z47" s="101"/>
      <c r="AA47" s="101"/>
      <c r="AB47" s="102"/>
      <c r="AC47" s="100" t="s">
        <v>97</v>
      </c>
      <c r="AD47" s="101"/>
      <c r="AE47" s="101"/>
      <c r="AF47" s="101"/>
      <c r="AG47" s="101"/>
      <c r="AH47" s="101"/>
      <c r="AI47" s="101"/>
      <c r="AJ47" s="101"/>
      <c r="AK47" s="101"/>
      <c r="AL47" s="102"/>
      <c r="AM47" s="100"/>
      <c r="AN47" s="101"/>
      <c r="AO47" s="101"/>
      <c r="AP47" s="102"/>
      <c r="AQ47" s="113" t="s">
        <v>2</v>
      </c>
      <c r="AR47" s="114"/>
      <c r="AS47" s="114"/>
      <c r="AT47" s="115"/>
    </row>
    <row r="48" spans="1:46" ht="6" customHeight="1" x14ac:dyDescent="0.25">
      <c r="A48" s="38" t="s">
        <v>33</v>
      </c>
      <c r="B48" s="7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106"/>
      <c r="T48" s="70"/>
      <c r="U48" s="70"/>
      <c r="V48" s="70"/>
      <c r="W48" s="70"/>
      <c r="X48" s="70"/>
      <c r="Y48" s="70"/>
      <c r="Z48" s="70"/>
      <c r="AA48" s="70"/>
      <c r="AB48" s="84"/>
      <c r="AC48" s="103"/>
      <c r="AD48" s="104"/>
      <c r="AE48" s="104"/>
      <c r="AF48" s="104"/>
      <c r="AG48" s="104"/>
      <c r="AH48" s="104"/>
      <c r="AI48" s="104"/>
      <c r="AJ48" s="104"/>
      <c r="AK48" s="104"/>
      <c r="AL48" s="105"/>
      <c r="AM48" s="106"/>
      <c r="AN48" s="70"/>
      <c r="AO48" s="70"/>
      <c r="AP48" s="84"/>
      <c r="AQ48" s="116"/>
      <c r="AR48" s="117"/>
      <c r="AS48" s="117"/>
      <c r="AT48" s="118"/>
    </row>
    <row r="49" spans="1:46" x14ac:dyDescent="0.25">
      <c r="A49" s="36" t="e">
        <f>'Tournament Results Data'!#REF!</f>
        <v>#REF!</v>
      </c>
      <c r="B49" s="7"/>
      <c r="C49" s="70" t="s">
        <v>27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103"/>
      <c r="T49" s="104"/>
      <c r="U49" s="104"/>
      <c r="V49" s="104"/>
      <c r="W49" s="104"/>
      <c r="X49" s="104"/>
      <c r="Y49" s="104"/>
      <c r="Z49" s="104"/>
      <c r="AA49" s="104"/>
      <c r="AB49" s="105"/>
      <c r="AC49" s="88" t="s">
        <v>0</v>
      </c>
      <c r="AD49" s="89"/>
      <c r="AE49" s="90"/>
      <c r="AF49" s="88" t="s">
        <v>1</v>
      </c>
      <c r="AG49" s="89"/>
      <c r="AH49" s="90"/>
      <c r="AI49" s="88"/>
      <c r="AJ49" s="89"/>
      <c r="AK49" s="89"/>
      <c r="AL49" s="90"/>
      <c r="AM49" s="103"/>
      <c r="AN49" s="104"/>
      <c r="AO49" s="104"/>
      <c r="AP49" s="105"/>
      <c r="AQ49" s="119"/>
      <c r="AR49" s="120"/>
      <c r="AS49" s="120"/>
      <c r="AT49" s="121"/>
    </row>
    <row r="50" spans="1:46" ht="25.5" customHeight="1" x14ac:dyDescent="0.25">
      <c r="A50" s="39" t="e">
        <f>'Tournament Results Data'!#REF!</f>
        <v>#REF!</v>
      </c>
      <c r="B50" s="8" t="s">
        <v>28</v>
      </c>
      <c r="C50" s="95">
        <f>'Tournament Results Data'!B46</f>
        <v>0</v>
      </c>
      <c r="D50" s="95"/>
      <c r="E50" s="95"/>
      <c r="F50" s="95"/>
      <c r="G50" s="95"/>
      <c r="H50" s="95"/>
      <c r="I50" s="95">
        <f>'Tournament Results Data'!H46</f>
        <v>0</v>
      </c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/>
      <c r="AD50" s="98"/>
      <c r="AE50" s="99"/>
      <c r="AF50" s="97"/>
      <c r="AG50" s="98"/>
      <c r="AH50" s="99"/>
      <c r="AI50" s="85"/>
      <c r="AJ50" s="86"/>
      <c r="AK50" s="86"/>
      <c r="AL50" s="87"/>
      <c r="AM50" s="88"/>
      <c r="AN50" s="89"/>
      <c r="AO50" s="89"/>
      <c r="AP50" s="90"/>
      <c r="AQ50" s="88"/>
      <c r="AR50" s="89"/>
      <c r="AS50" s="89"/>
      <c r="AT50" s="159"/>
    </row>
    <row r="51" spans="1:46" ht="25.5" customHeight="1" x14ac:dyDescent="0.25">
      <c r="A51" s="39" t="e">
        <f>'Tournament Results Data'!#REF!</f>
        <v>#REF!</v>
      </c>
      <c r="B51" s="8" t="s">
        <v>29</v>
      </c>
      <c r="C51" s="95">
        <f>'Tournament Results Data'!B47</f>
        <v>0</v>
      </c>
      <c r="D51" s="95"/>
      <c r="E51" s="95"/>
      <c r="F51" s="95"/>
      <c r="G51" s="95"/>
      <c r="H51" s="95"/>
      <c r="I51" s="95">
        <f>'Tournament Results Data'!H47</f>
        <v>0</v>
      </c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97"/>
      <c r="AD51" s="98"/>
      <c r="AE51" s="99"/>
      <c r="AF51" s="97"/>
      <c r="AG51" s="98"/>
      <c r="AH51" s="99"/>
      <c r="AI51" s="85"/>
      <c r="AJ51" s="86"/>
      <c r="AK51" s="86"/>
      <c r="AL51" s="87"/>
      <c r="AM51" s="88"/>
      <c r="AN51" s="89"/>
      <c r="AO51" s="89"/>
      <c r="AP51" s="90"/>
      <c r="AQ51" s="88"/>
      <c r="AR51" s="89"/>
      <c r="AS51" s="89"/>
      <c r="AT51" s="159"/>
    </row>
    <row r="52" spans="1:46" ht="25.5" customHeight="1" x14ac:dyDescent="0.25">
      <c r="A52" s="39" t="e">
        <f>'Tournament Results Data'!#REF!</f>
        <v>#REF!</v>
      </c>
      <c r="B52" s="8" t="s">
        <v>30</v>
      </c>
      <c r="C52" s="95">
        <f>'Tournament Results Data'!B48</f>
        <v>0</v>
      </c>
      <c r="D52" s="95"/>
      <c r="E52" s="95"/>
      <c r="F52" s="95"/>
      <c r="G52" s="95"/>
      <c r="H52" s="95"/>
      <c r="I52" s="95">
        <f>'Tournament Results Data'!H48</f>
        <v>0</v>
      </c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97"/>
      <c r="AD52" s="98"/>
      <c r="AE52" s="99"/>
      <c r="AF52" s="97"/>
      <c r="AG52" s="98"/>
      <c r="AH52" s="99"/>
      <c r="AI52" s="85"/>
      <c r="AJ52" s="86"/>
      <c r="AK52" s="86"/>
      <c r="AL52" s="87"/>
      <c r="AM52" s="88"/>
      <c r="AN52" s="89"/>
      <c r="AO52" s="89"/>
      <c r="AP52" s="90"/>
      <c r="AQ52" s="88"/>
      <c r="AR52" s="89"/>
      <c r="AS52" s="89"/>
      <c r="AT52" s="159"/>
    </row>
    <row r="53" spans="1:46" ht="25.5" customHeight="1" x14ac:dyDescent="0.25">
      <c r="A53" s="39" t="e">
        <f>'Tournament Results Data'!#REF!</f>
        <v>#REF!</v>
      </c>
      <c r="B53" s="8" t="s">
        <v>31</v>
      </c>
      <c r="C53" s="95">
        <f>'Tournament Results Data'!B49</f>
        <v>0</v>
      </c>
      <c r="D53" s="95"/>
      <c r="E53" s="95"/>
      <c r="F53" s="95"/>
      <c r="G53" s="95"/>
      <c r="H53" s="95"/>
      <c r="I53" s="95">
        <f>'Tournament Results Data'!H49</f>
        <v>0</v>
      </c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6"/>
      <c r="AC53" s="97"/>
      <c r="AD53" s="98"/>
      <c r="AE53" s="99"/>
      <c r="AF53" s="97"/>
      <c r="AG53" s="98"/>
      <c r="AH53" s="99"/>
      <c r="AI53" s="85"/>
      <c r="AJ53" s="86"/>
      <c r="AK53" s="86"/>
      <c r="AL53" s="87"/>
      <c r="AM53" s="88"/>
      <c r="AN53" s="89"/>
      <c r="AO53" s="89"/>
      <c r="AP53" s="90"/>
      <c r="AQ53" s="88"/>
      <c r="AR53" s="89"/>
      <c r="AS53" s="89"/>
      <c r="AT53" s="159"/>
    </row>
    <row r="54" spans="1:46" ht="25.5" customHeight="1" x14ac:dyDescent="0.25">
      <c r="A54" s="39" t="e">
        <f>'Tournament Results Data'!#REF!</f>
        <v>#REF!</v>
      </c>
      <c r="B54" s="8" t="s">
        <v>42</v>
      </c>
      <c r="C54" s="95">
        <f>'Tournament Results Data'!B50</f>
        <v>0</v>
      </c>
      <c r="D54" s="95"/>
      <c r="E54" s="95"/>
      <c r="F54" s="95"/>
      <c r="G54" s="95"/>
      <c r="H54" s="95"/>
      <c r="I54" s="95">
        <f>'Tournament Results Data'!H50</f>
        <v>0</v>
      </c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6"/>
      <c r="AC54" s="97"/>
      <c r="AD54" s="98"/>
      <c r="AE54" s="99"/>
      <c r="AF54" s="97"/>
      <c r="AG54" s="98"/>
      <c r="AH54" s="99"/>
      <c r="AI54" s="85"/>
      <c r="AJ54" s="86"/>
      <c r="AK54" s="86"/>
      <c r="AL54" s="87"/>
      <c r="AM54" s="88"/>
      <c r="AN54" s="89"/>
      <c r="AO54" s="89"/>
      <c r="AP54" s="90"/>
      <c r="AQ54" s="88"/>
      <c r="AR54" s="89"/>
      <c r="AS54" s="89"/>
      <c r="AT54" s="159"/>
    </row>
    <row r="55" spans="1:46" ht="25.5" customHeight="1" x14ac:dyDescent="0.25">
      <c r="B55" s="8" t="s">
        <v>48</v>
      </c>
      <c r="C55" s="95">
        <f>'Tournament Results Data'!B51</f>
        <v>0</v>
      </c>
      <c r="D55" s="95"/>
      <c r="E55" s="95"/>
      <c r="F55" s="95"/>
      <c r="G55" s="95"/>
      <c r="H55" s="95"/>
      <c r="I55" s="95">
        <f>'Tournament Results Data'!H51</f>
        <v>0</v>
      </c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6"/>
      <c r="AC55" s="97"/>
      <c r="AD55" s="98"/>
      <c r="AE55" s="99"/>
      <c r="AF55" s="97"/>
      <c r="AG55" s="98"/>
      <c r="AH55" s="99"/>
      <c r="AI55" s="85"/>
      <c r="AJ55" s="86"/>
      <c r="AK55" s="86"/>
      <c r="AL55" s="87"/>
      <c r="AM55" s="88"/>
      <c r="AN55" s="89"/>
      <c r="AO55" s="89"/>
      <c r="AP55" s="90"/>
      <c r="AQ55" s="88"/>
      <c r="AR55" s="89"/>
      <c r="AS55" s="89"/>
      <c r="AT55" s="159"/>
    </row>
    <row r="56" spans="1:46" x14ac:dyDescent="0.25">
      <c r="B56" s="7"/>
      <c r="C56" s="103" t="s">
        <v>105</v>
      </c>
      <c r="D56" s="105"/>
      <c r="E56" s="103" t="str">
        <f>'Tournament Results Data'!D52</f>
        <v>Court 1</v>
      </c>
      <c r="F56" s="104"/>
      <c r="G56" s="104"/>
      <c r="H56" s="104"/>
      <c r="I56" s="104"/>
      <c r="J56" s="104"/>
      <c r="K56" s="105"/>
      <c r="L56" s="103" t="str">
        <f>'Tournament Results Data'!K52</f>
        <v>Court 2</v>
      </c>
      <c r="M56" s="104"/>
      <c r="N56" s="104"/>
      <c r="O56" s="104"/>
      <c r="P56" s="104"/>
      <c r="Q56" s="104"/>
      <c r="R56" s="105"/>
      <c r="S56" s="103" t="str">
        <f>'Tournament Results Data'!R52</f>
        <v>Court 1</v>
      </c>
      <c r="T56" s="104"/>
      <c r="U56" s="104"/>
      <c r="V56" s="104"/>
      <c r="W56" s="104"/>
      <c r="X56" s="104"/>
      <c r="Y56" s="105"/>
      <c r="Z56" s="103" t="str">
        <f>'Tournament Results Data'!Y52</f>
        <v>Court 2</v>
      </c>
      <c r="AA56" s="104"/>
      <c r="AB56" s="104"/>
      <c r="AC56" s="104"/>
      <c r="AD56" s="104"/>
      <c r="AE56" s="104"/>
      <c r="AF56" s="105"/>
      <c r="AG56" s="103" t="str">
        <f>'Tournament Results Data'!AF52</f>
        <v>Court 1</v>
      </c>
      <c r="AH56" s="104"/>
      <c r="AI56" s="104"/>
      <c r="AJ56" s="104"/>
      <c r="AK56" s="104"/>
      <c r="AL56" s="104"/>
      <c r="AM56" s="105"/>
      <c r="AN56" s="126"/>
      <c r="AO56" s="127"/>
      <c r="AP56" s="127"/>
      <c r="AQ56" s="127"/>
      <c r="AR56" s="127"/>
      <c r="AS56" s="127"/>
      <c r="AT56" s="128"/>
    </row>
    <row r="57" spans="1:46" x14ac:dyDescent="0.25">
      <c r="B57" s="7"/>
      <c r="C57" s="88" t="s">
        <v>3</v>
      </c>
      <c r="D57" s="90"/>
      <c r="E57" s="88" t="str">
        <f>'Tournament Results Data'!D53</f>
        <v>8:30 AM</v>
      </c>
      <c r="F57" s="89"/>
      <c r="G57" s="89"/>
      <c r="H57" s="89"/>
      <c r="I57" s="89"/>
      <c r="J57" s="89"/>
      <c r="K57" s="90"/>
      <c r="L57" s="88" t="str">
        <f>'Tournament Results Data'!K53</f>
        <v>8:30 AM</v>
      </c>
      <c r="M57" s="89"/>
      <c r="N57" s="89"/>
      <c r="O57" s="89"/>
      <c r="P57" s="89"/>
      <c r="Q57" s="89"/>
      <c r="R57" s="90"/>
      <c r="S57" s="88" t="str">
        <f>'Tournament Results Data'!R53</f>
        <v>8:30 AM</v>
      </c>
      <c r="T57" s="89"/>
      <c r="U57" s="89"/>
      <c r="V57" s="89"/>
      <c r="W57" s="89"/>
      <c r="X57" s="89"/>
      <c r="Y57" s="90"/>
      <c r="Z57" s="88" t="str">
        <f>'Tournament Results Data'!Y53</f>
        <v>9:30 AM</v>
      </c>
      <c r="AA57" s="89"/>
      <c r="AB57" s="89"/>
      <c r="AC57" s="89"/>
      <c r="AD57" s="89"/>
      <c r="AE57" s="89"/>
      <c r="AF57" s="90"/>
      <c r="AG57" s="88" t="str">
        <f>'Tournament Results Data'!AF53</f>
        <v>ASAP</v>
      </c>
      <c r="AH57" s="89"/>
      <c r="AI57" s="89"/>
      <c r="AJ57" s="89"/>
      <c r="AK57" s="89"/>
      <c r="AL57" s="89"/>
      <c r="AM57" s="90"/>
      <c r="AN57" s="106"/>
      <c r="AO57" s="70"/>
      <c r="AP57" s="70"/>
      <c r="AQ57" s="70"/>
      <c r="AR57" s="70"/>
      <c r="AS57" s="70"/>
      <c r="AT57" s="129"/>
    </row>
    <row r="58" spans="1:46" x14ac:dyDescent="0.25">
      <c r="B58" s="7"/>
      <c r="C58" s="88" t="s">
        <v>7</v>
      </c>
      <c r="D58" s="90"/>
      <c r="E58" s="88" t="s">
        <v>16</v>
      </c>
      <c r="F58" s="89"/>
      <c r="G58" s="89"/>
      <c r="H58" s="89"/>
      <c r="I58" s="89"/>
      <c r="J58" s="89"/>
      <c r="K58" s="90"/>
      <c r="L58" s="88" t="s">
        <v>16</v>
      </c>
      <c r="M58" s="89"/>
      <c r="N58" s="89"/>
      <c r="O58" s="89"/>
      <c r="P58" s="89"/>
      <c r="Q58" s="89"/>
      <c r="R58" s="90"/>
      <c r="S58" s="88" t="s">
        <v>17</v>
      </c>
      <c r="T58" s="89"/>
      <c r="U58" s="89"/>
      <c r="V58" s="89"/>
      <c r="W58" s="89"/>
      <c r="X58" s="89"/>
      <c r="Y58" s="90"/>
      <c r="Z58" s="88" t="s">
        <v>17</v>
      </c>
      <c r="AA58" s="89"/>
      <c r="AB58" s="89"/>
      <c r="AC58" s="89"/>
      <c r="AD58" s="89"/>
      <c r="AE58" s="89"/>
      <c r="AF58" s="90"/>
      <c r="AG58" s="88" t="s">
        <v>18</v>
      </c>
      <c r="AH58" s="89"/>
      <c r="AI58" s="89"/>
      <c r="AJ58" s="89"/>
      <c r="AK58" s="89"/>
      <c r="AL58" s="89"/>
      <c r="AM58" s="90"/>
      <c r="AN58" s="106"/>
      <c r="AO58" s="70"/>
      <c r="AP58" s="70"/>
      <c r="AQ58" s="70"/>
      <c r="AR58" s="70"/>
      <c r="AS58" s="70"/>
      <c r="AT58" s="129"/>
    </row>
    <row r="59" spans="1:46" x14ac:dyDescent="0.25">
      <c r="B59" s="7"/>
      <c r="C59" s="88" t="s">
        <v>13</v>
      </c>
      <c r="D59" s="90"/>
      <c r="E59" s="88" t="s">
        <v>4</v>
      </c>
      <c r="F59" s="89"/>
      <c r="G59" s="89"/>
      <c r="H59" s="89"/>
      <c r="I59" s="89"/>
      <c r="J59" s="89"/>
      <c r="K59" s="90"/>
      <c r="L59" s="88" t="s">
        <v>70</v>
      </c>
      <c r="M59" s="89"/>
      <c r="N59" s="89"/>
      <c r="O59" s="89"/>
      <c r="P59" s="89"/>
      <c r="Q59" s="89"/>
      <c r="R59" s="90"/>
      <c r="S59" s="88" t="s">
        <v>6</v>
      </c>
      <c r="T59" s="89"/>
      <c r="U59" s="89"/>
      <c r="V59" s="89"/>
      <c r="W59" s="89"/>
      <c r="X59" s="89"/>
      <c r="Y59" s="90"/>
      <c r="Z59" s="88" t="s">
        <v>54</v>
      </c>
      <c r="AA59" s="89"/>
      <c r="AB59" s="89"/>
      <c r="AC59" s="89"/>
      <c r="AD59" s="89"/>
      <c r="AE59" s="89"/>
      <c r="AF59" s="90"/>
      <c r="AG59" s="88" t="s">
        <v>71</v>
      </c>
      <c r="AH59" s="89"/>
      <c r="AI59" s="89"/>
      <c r="AJ59" s="89"/>
      <c r="AK59" s="89"/>
      <c r="AL59" s="89"/>
      <c r="AM59" s="90"/>
      <c r="AN59" s="106"/>
      <c r="AO59" s="70"/>
      <c r="AP59" s="70"/>
      <c r="AQ59" s="70"/>
      <c r="AR59" s="70"/>
      <c r="AS59" s="70"/>
      <c r="AT59" s="129"/>
    </row>
    <row r="60" spans="1:46" ht="25.5" customHeight="1" x14ac:dyDescent="0.25">
      <c r="B60" s="7"/>
      <c r="C60" s="88" t="s">
        <v>98</v>
      </c>
      <c r="D60" s="90"/>
      <c r="E60" s="164"/>
      <c r="F60" s="165"/>
      <c r="G60" s="165"/>
      <c r="H60" s="4" t="s">
        <v>10</v>
      </c>
      <c r="I60" s="166"/>
      <c r="J60" s="166"/>
      <c r="K60" s="167"/>
      <c r="L60" s="164"/>
      <c r="M60" s="165"/>
      <c r="N60" s="165"/>
      <c r="O60" s="4" t="s">
        <v>10</v>
      </c>
      <c r="P60" s="166"/>
      <c r="Q60" s="166"/>
      <c r="R60" s="167"/>
      <c r="S60" s="164"/>
      <c r="T60" s="165"/>
      <c r="U60" s="165"/>
      <c r="V60" s="4" t="s">
        <v>10</v>
      </c>
      <c r="W60" s="166"/>
      <c r="X60" s="166"/>
      <c r="Y60" s="167"/>
      <c r="Z60" s="164"/>
      <c r="AA60" s="165"/>
      <c r="AB60" s="165"/>
      <c r="AC60" s="4" t="s">
        <v>10</v>
      </c>
      <c r="AD60" s="166"/>
      <c r="AE60" s="166"/>
      <c r="AF60" s="167"/>
      <c r="AG60" s="164"/>
      <c r="AH60" s="165"/>
      <c r="AI60" s="165"/>
      <c r="AJ60" s="4" t="s">
        <v>10</v>
      </c>
      <c r="AK60" s="166"/>
      <c r="AL60" s="166"/>
      <c r="AM60" s="167"/>
      <c r="AN60" s="106"/>
      <c r="AO60" s="70"/>
      <c r="AP60" s="70"/>
      <c r="AQ60" s="70"/>
      <c r="AR60" s="70"/>
      <c r="AS60" s="70"/>
      <c r="AT60" s="129"/>
    </row>
    <row r="61" spans="1:46" ht="25.5" customHeight="1" thickBot="1" x14ac:dyDescent="0.3">
      <c r="B61" s="7"/>
      <c r="C61" s="140" t="s">
        <v>99</v>
      </c>
      <c r="D61" s="141"/>
      <c r="E61" s="150"/>
      <c r="F61" s="151"/>
      <c r="G61" s="151"/>
      <c r="H61" s="35" t="s">
        <v>10</v>
      </c>
      <c r="I61" s="148"/>
      <c r="J61" s="148"/>
      <c r="K61" s="149"/>
      <c r="L61" s="150"/>
      <c r="M61" s="151"/>
      <c r="N61" s="151"/>
      <c r="O61" s="35" t="s">
        <v>10</v>
      </c>
      <c r="P61" s="148"/>
      <c r="Q61" s="148"/>
      <c r="R61" s="149"/>
      <c r="S61" s="150"/>
      <c r="T61" s="151"/>
      <c r="U61" s="151"/>
      <c r="V61" s="35" t="s">
        <v>10</v>
      </c>
      <c r="W61" s="148"/>
      <c r="X61" s="148"/>
      <c r="Y61" s="149"/>
      <c r="Z61" s="150"/>
      <c r="AA61" s="151"/>
      <c r="AB61" s="151"/>
      <c r="AC61" s="35" t="s">
        <v>10</v>
      </c>
      <c r="AD61" s="148"/>
      <c r="AE61" s="148"/>
      <c r="AF61" s="149"/>
      <c r="AG61" s="150"/>
      <c r="AH61" s="151"/>
      <c r="AI61" s="151"/>
      <c r="AJ61" s="35" t="s">
        <v>10</v>
      </c>
      <c r="AK61" s="148"/>
      <c r="AL61" s="148"/>
      <c r="AM61" s="149"/>
      <c r="AN61" s="106"/>
      <c r="AO61" s="70"/>
      <c r="AP61" s="70"/>
      <c r="AQ61" s="70"/>
      <c r="AR61" s="70"/>
      <c r="AS61" s="70"/>
      <c r="AT61" s="129"/>
    </row>
    <row r="62" spans="1:46" x14ac:dyDescent="0.25">
      <c r="B62" s="7"/>
      <c r="C62" s="103" t="s">
        <v>105</v>
      </c>
      <c r="D62" s="105"/>
      <c r="E62" s="103" t="str">
        <f>'Tournament Results Data'!D58</f>
        <v>Court 2</v>
      </c>
      <c r="F62" s="104"/>
      <c r="G62" s="104"/>
      <c r="H62" s="104"/>
      <c r="I62" s="104"/>
      <c r="J62" s="104"/>
      <c r="K62" s="105"/>
      <c r="L62" s="103" t="str">
        <f>'Tournament Results Data'!K58</f>
        <v>Court 1</v>
      </c>
      <c r="M62" s="104"/>
      <c r="N62" s="104"/>
      <c r="O62" s="104"/>
      <c r="P62" s="104"/>
      <c r="Q62" s="104"/>
      <c r="R62" s="105"/>
      <c r="S62" s="103" t="str">
        <f>'Tournament Results Data'!R58</f>
        <v>Court 2</v>
      </c>
      <c r="T62" s="104"/>
      <c r="U62" s="104"/>
      <c r="V62" s="104"/>
      <c r="W62" s="104"/>
      <c r="X62" s="104"/>
      <c r="Y62" s="105"/>
      <c r="Z62" s="103" t="str">
        <f>'Tournament Results Data'!Y58</f>
        <v>Court 1</v>
      </c>
      <c r="AA62" s="104"/>
      <c r="AB62" s="104"/>
      <c r="AC62" s="104"/>
      <c r="AD62" s="104"/>
      <c r="AE62" s="104"/>
      <c r="AF62" s="105"/>
      <c r="AG62" s="103" t="str">
        <f>'Tournament Results Data'!AF58</f>
        <v>Court 2</v>
      </c>
      <c r="AH62" s="104"/>
      <c r="AI62" s="104"/>
      <c r="AJ62" s="104"/>
      <c r="AK62" s="104"/>
      <c r="AL62" s="104"/>
      <c r="AM62" s="105"/>
      <c r="AN62" s="106"/>
      <c r="AO62" s="70"/>
      <c r="AP62" s="70"/>
      <c r="AQ62" s="70"/>
      <c r="AR62" s="70"/>
      <c r="AS62" s="70"/>
      <c r="AT62" s="129"/>
    </row>
    <row r="63" spans="1:46" x14ac:dyDescent="0.25">
      <c r="B63" s="7"/>
      <c r="C63" s="88" t="s">
        <v>3</v>
      </c>
      <c r="D63" s="90"/>
      <c r="E63" s="88" t="s">
        <v>5</v>
      </c>
      <c r="F63" s="89"/>
      <c r="G63" s="89"/>
      <c r="H63" s="89"/>
      <c r="I63" s="89"/>
      <c r="J63" s="89"/>
      <c r="K63" s="90"/>
      <c r="L63" s="88" t="s">
        <v>5</v>
      </c>
      <c r="M63" s="89"/>
      <c r="N63" s="89"/>
      <c r="O63" s="89"/>
      <c r="P63" s="89"/>
      <c r="Q63" s="89"/>
      <c r="R63" s="90"/>
      <c r="S63" s="88" t="s">
        <v>5</v>
      </c>
      <c r="T63" s="89"/>
      <c r="U63" s="89"/>
      <c r="V63" s="89"/>
      <c r="W63" s="89"/>
      <c r="X63" s="89"/>
      <c r="Y63" s="90"/>
      <c r="Z63" s="88" t="s">
        <v>5</v>
      </c>
      <c r="AA63" s="89"/>
      <c r="AB63" s="89"/>
      <c r="AC63" s="89"/>
      <c r="AD63" s="89"/>
      <c r="AE63" s="89"/>
      <c r="AF63" s="90"/>
      <c r="AG63" s="88" t="s">
        <v>5</v>
      </c>
      <c r="AH63" s="89"/>
      <c r="AI63" s="89"/>
      <c r="AJ63" s="89"/>
      <c r="AK63" s="89"/>
      <c r="AL63" s="89"/>
      <c r="AM63" s="90"/>
      <c r="AN63" s="106"/>
      <c r="AO63" s="70"/>
      <c r="AP63" s="70"/>
      <c r="AQ63" s="70"/>
      <c r="AR63" s="70"/>
      <c r="AS63" s="70"/>
      <c r="AT63" s="129"/>
    </row>
    <row r="64" spans="1:46" x14ac:dyDescent="0.25">
      <c r="B64" s="7"/>
      <c r="C64" s="88" t="s">
        <v>7</v>
      </c>
      <c r="D64" s="90"/>
      <c r="E64" s="88" t="s">
        <v>18</v>
      </c>
      <c r="F64" s="89"/>
      <c r="G64" s="89"/>
      <c r="H64" s="89"/>
      <c r="I64" s="89"/>
      <c r="J64" s="89"/>
      <c r="K64" s="90"/>
      <c r="L64" s="88" t="s">
        <v>19</v>
      </c>
      <c r="M64" s="89"/>
      <c r="N64" s="89"/>
      <c r="O64" s="89"/>
      <c r="P64" s="89"/>
      <c r="Q64" s="89"/>
      <c r="R64" s="90"/>
      <c r="S64" s="88" t="s">
        <v>19</v>
      </c>
      <c r="T64" s="89"/>
      <c r="U64" s="89"/>
      <c r="V64" s="89"/>
      <c r="W64" s="89"/>
      <c r="X64" s="89"/>
      <c r="Y64" s="90"/>
      <c r="Z64" s="88" t="s">
        <v>20</v>
      </c>
      <c r="AA64" s="89"/>
      <c r="AB64" s="89"/>
      <c r="AC64" s="89"/>
      <c r="AD64" s="89"/>
      <c r="AE64" s="89"/>
      <c r="AF64" s="90"/>
      <c r="AG64" s="88" t="s">
        <v>20</v>
      </c>
      <c r="AH64" s="89"/>
      <c r="AI64" s="89"/>
      <c r="AJ64" s="89"/>
      <c r="AK64" s="89"/>
      <c r="AL64" s="89"/>
      <c r="AM64" s="90"/>
      <c r="AN64" s="106"/>
      <c r="AO64" s="70"/>
      <c r="AP64" s="70"/>
      <c r="AQ64" s="70"/>
      <c r="AR64" s="70"/>
      <c r="AS64" s="70"/>
      <c r="AT64" s="129"/>
    </row>
    <row r="65" spans="2:46" x14ac:dyDescent="0.25">
      <c r="B65" s="7"/>
      <c r="C65" s="88" t="s">
        <v>13</v>
      </c>
      <c r="D65" s="90"/>
      <c r="E65" s="88" t="s">
        <v>72</v>
      </c>
      <c r="F65" s="89"/>
      <c r="G65" s="89"/>
      <c r="H65" s="89"/>
      <c r="I65" s="89"/>
      <c r="J65" s="89"/>
      <c r="K65" s="90"/>
      <c r="L65" s="88" t="s">
        <v>73</v>
      </c>
      <c r="M65" s="89"/>
      <c r="N65" s="89"/>
      <c r="O65" s="89"/>
      <c r="P65" s="89"/>
      <c r="Q65" s="89"/>
      <c r="R65" s="90"/>
      <c r="S65" s="88" t="s">
        <v>74</v>
      </c>
      <c r="T65" s="89"/>
      <c r="U65" s="89"/>
      <c r="V65" s="89"/>
      <c r="W65" s="89"/>
      <c r="X65" s="89"/>
      <c r="Y65" s="90"/>
      <c r="Z65" s="88" t="s">
        <v>75</v>
      </c>
      <c r="AA65" s="89"/>
      <c r="AB65" s="89"/>
      <c r="AC65" s="89"/>
      <c r="AD65" s="89"/>
      <c r="AE65" s="89"/>
      <c r="AF65" s="90"/>
      <c r="AG65" s="88" t="s">
        <v>76</v>
      </c>
      <c r="AH65" s="89"/>
      <c r="AI65" s="89"/>
      <c r="AJ65" s="89"/>
      <c r="AK65" s="89"/>
      <c r="AL65" s="89"/>
      <c r="AM65" s="90"/>
      <c r="AN65" s="106"/>
      <c r="AO65" s="70"/>
      <c r="AP65" s="70"/>
      <c r="AQ65" s="70"/>
      <c r="AR65" s="70"/>
      <c r="AS65" s="70"/>
      <c r="AT65" s="129"/>
    </row>
    <row r="66" spans="2:46" ht="25.5" customHeight="1" x14ac:dyDescent="0.25">
      <c r="B66" s="7"/>
      <c r="C66" s="88" t="s">
        <v>98</v>
      </c>
      <c r="D66" s="90"/>
      <c r="E66" s="144"/>
      <c r="F66" s="145"/>
      <c r="G66" s="145"/>
      <c r="H66" s="4" t="s">
        <v>10</v>
      </c>
      <c r="I66" s="146"/>
      <c r="J66" s="146"/>
      <c r="K66" s="147"/>
      <c r="L66" s="144"/>
      <c r="M66" s="145"/>
      <c r="N66" s="145"/>
      <c r="O66" s="4" t="s">
        <v>10</v>
      </c>
      <c r="P66" s="146"/>
      <c r="Q66" s="146"/>
      <c r="R66" s="147"/>
      <c r="S66" s="144"/>
      <c r="T66" s="145"/>
      <c r="U66" s="145"/>
      <c r="V66" s="4" t="s">
        <v>10</v>
      </c>
      <c r="W66" s="146"/>
      <c r="X66" s="146"/>
      <c r="Y66" s="147"/>
      <c r="Z66" s="144"/>
      <c r="AA66" s="145"/>
      <c r="AB66" s="145"/>
      <c r="AC66" s="4" t="s">
        <v>10</v>
      </c>
      <c r="AD66" s="146"/>
      <c r="AE66" s="146"/>
      <c r="AF66" s="147"/>
      <c r="AG66" s="160"/>
      <c r="AH66" s="161"/>
      <c r="AI66" s="161"/>
      <c r="AJ66" s="4" t="s">
        <v>10</v>
      </c>
      <c r="AK66" s="146"/>
      <c r="AL66" s="146"/>
      <c r="AM66" s="147"/>
      <c r="AN66" s="106"/>
      <c r="AO66" s="70"/>
      <c r="AP66" s="70"/>
      <c r="AQ66" s="70"/>
      <c r="AR66" s="70"/>
      <c r="AS66" s="70"/>
      <c r="AT66" s="129"/>
    </row>
    <row r="67" spans="2:46" ht="25.5" customHeight="1" thickBot="1" x14ac:dyDescent="0.3">
      <c r="B67" s="46"/>
      <c r="C67" s="140" t="s">
        <v>99</v>
      </c>
      <c r="D67" s="141"/>
      <c r="E67" s="152"/>
      <c r="F67" s="153"/>
      <c r="G67" s="153"/>
      <c r="H67" s="35" t="s">
        <v>10</v>
      </c>
      <c r="I67" s="154"/>
      <c r="J67" s="154"/>
      <c r="K67" s="155"/>
      <c r="L67" s="152"/>
      <c r="M67" s="153"/>
      <c r="N67" s="153"/>
      <c r="O67" s="35" t="s">
        <v>10</v>
      </c>
      <c r="P67" s="154"/>
      <c r="Q67" s="154"/>
      <c r="R67" s="155"/>
      <c r="S67" s="152"/>
      <c r="T67" s="153"/>
      <c r="U67" s="153"/>
      <c r="V67" s="35" t="s">
        <v>10</v>
      </c>
      <c r="W67" s="154"/>
      <c r="X67" s="154"/>
      <c r="Y67" s="155"/>
      <c r="Z67" s="152"/>
      <c r="AA67" s="153"/>
      <c r="AB67" s="153"/>
      <c r="AC67" s="35" t="s">
        <v>10</v>
      </c>
      <c r="AD67" s="154"/>
      <c r="AE67" s="154"/>
      <c r="AF67" s="155"/>
      <c r="AG67" s="170"/>
      <c r="AH67" s="171"/>
      <c r="AI67" s="171"/>
      <c r="AJ67" s="35" t="s">
        <v>10</v>
      </c>
      <c r="AK67" s="154"/>
      <c r="AL67" s="154"/>
      <c r="AM67" s="155"/>
      <c r="AN67" s="106"/>
      <c r="AO67" s="70"/>
      <c r="AP67" s="70"/>
      <c r="AQ67" s="70"/>
      <c r="AR67" s="70"/>
      <c r="AS67" s="70"/>
      <c r="AT67" s="129"/>
    </row>
    <row r="68" spans="2:46" x14ac:dyDescent="0.25">
      <c r="B68" s="46"/>
      <c r="C68" s="103" t="s">
        <v>105</v>
      </c>
      <c r="D68" s="105"/>
      <c r="E68" s="103" t="str">
        <f>'Tournament Results Data'!D64</f>
        <v>Court 1</v>
      </c>
      <c r="F68" s="104"/>
      <c r="G68" s="104"/>
      <c r="H68" s="104"/>
      <c r="I68" s="104"/>
      <c r="J68" s="104"/>
      <c r="K68" s="105"/>
      <c r="L68" s="103" t="str">
        <f>'Tournament Results Data'!K64</f>
        <v>Court 2</v>
      </c>
      <c r="M68" s="104"/>
      <c r="N68" s="104"/>
      <c r="O68" s="104"/>
      <c r="P68" s="104"/>
      <c r="Q68" s="104"/>
      <c r="R68" s="105"/>
      <c r="S68" s="103" t="str">
        <f>'Tournament Results Data'!R64</f>
        <v>Court 1</v>
      </c>
      <c r="T68" s="104"/>
      <c r="U68" s="104"/>
      <c r="V68" s="104"/>
      <c r="W68" s="104"/>
      <c r="X68" s="104"/>
      <c r="Y68" s="105"/>
      <c r="Z68" s="103" t="str">
        <f>'Tournament Results Data'!Y64</f>
        <v>Court 2</v>
      </c>
      <c r="AA68" s="104"/>
      <c r="AB68" s="104"/>
      <c r="AC68" s="104"/>
      <c r="AD68" s="104"/>
      <c r="AE68" s="104"/>
      <c r="AF68" s="105"/>
      <c r="AG68" s="103" t="str">
        <f>'Tournament Results Data'!AF64</f>
        <v>Court 1</v>
      </c>
      <c r="AH68" s="104"/>
      <c r="AI68" s="104"/>
      <c r="AJ68" s="104"/>
      <c r="AK68" s="104"/>
      <c r="AL68" s="104"/>
      <c r="AM68" s="105"/>
      <c r="AN68" s="106"/>
      <c r="AO68" s="70"/>
      <c r="AP68" s="70"/>
      <c r="AQ68" s="70"/>
      <c r="AR68" s="70"/>
      <c r="AS68" s="70"/>
      <c r="AT68" s="129"/>
    </row>
    <row r="69" spans="2:46" x14ac:dyDescent="0.25">
      <c r="B69" s="46"/>
      <c r="C69" s="88" t="s">
        <v>3</v>
      </c>
      <c r="D69" s="90"/>
      <c r="E69" s="88" t="s">
        <v>5</v>
      </c>
      <c r="F69" s="89"/>
      <c r="G69" s="89"/>
      <c r="H69" s="89"/>
      <c r="I69" s="89"/>
      <c r="J69" s="89"/>
      <c r="K69" s="90"/>
      <c r="L69" s="88" t="s">
        <v>5</v>
      </c>
      <c r="M69" s="89"/>
      <c r="N69" s="89"/>
      <c r="O69" s="89"/>
      <c r="P69" s="89"/>
      <c r="Q69" s="89"/>
      <c r="R69" s="90"/>
      <c r="S69" s="88" t="s">
        <v>5</v>
      </c>
      <c r="T69" s="89"/>
      <c r="U69" s="89"/>
      <c r="V69" s="89"/>
      <c r="W69" s="89"/>
      <c r="X69" s="89"/>
      <c r="Y69" s="90"/>
      <c r="Z69" s="88" t="s">
        <v>5</v>
      </c>
      <c r="AA69" s="89"/>
      <c r="AB69" s="89"/>
      <c r="AC69" s="89"/>
      <c r="AD69" s="89"/>
      <c r="AE69" s="89"/>
      <c r="AF69" s="90"/>
      <c r="AG69" s="88" t="s">
        <v>5</v>
      </c>
      <c r="AH69" s="89"/>
      <c r="AI69" s="89"/>
      <c r="AJ69" s="89"/>
      <c r="AK69" s="89"/>
      <c r="AL69" s="89"/>
      <c r="AM69" s="90"/>
      <c r="AN69" s="106"/>
      <c r="AO69" s="70"/>
      <c r="AP69" s="70"/>
      <c r="AQ69" s="70"/>
      <c r="AR69" s="70"/>
      <c r="AS69" s="70"/>
      <c r="AT69" s="129"/>
    </row>
    <row r="70" spans="2:46" x14ac:dyDescent="0.25">
      <c r="B70" s="46"/>
      <c r="C70" s="88" t="s">
        <v>7</v>
      </c>
      <c r="D70" s="90"/>
      <c r="E70" s="88" t="s">
        <v>21</v>
      </c>
      <c r="F70" s="89"/>
      <c r="G70" s="89"/>
      <c r="H70" s="89"/>
      <c r="I70" s="89"/>
      <c r="J70" s="89"/>
      <c r="K70" s="90"/>
      <c r="L70" s="88" t="s">
        <v>21</v>
      </c>
      <c r="M70" s="89"/>
      <c r="N70" s="89"/>
      <c r="O70" s="89"/>
      <c r="P70" s="89"/>
      <c r="Q70" s="89"/>
      <c r="R70" s="90"/>
      <c r="S70" s="88" t="s">
        <v>26</v>
      </c>
      <c r="T70" s="89"/>
      <c r="U70" s="89"/>
      <c r="V70" s="89"/>
      <c r="W70" s="89"/>
      <c r="X70" s="89"/>
      <c r="Y70" s="90"/>
      <c r="Z70" s="88" t="s">
        <v>26</v>
      </c>
      <c r="AA70" s="89"/>
      <c r="AB70" s="89"/>
      <c r="AC70" s="89"/>
      <c r="AD70" s="89"/>
      <c r="AE70" s="89"/>
      <c r="AF70" s="90"/>
      <c r="AG70" s="88" t="s">
        <v>12</v>
      </c>
      <c r="AH70" s="89"/>
      <c r="AI70" s="89"/>
      <c r="AJ70" s="89"/>
      <c r="AK70" s="89"/>
      <c r="AL70" s="89"/>
      <c r="AM70" s="90"/>
      <c r="AN70" s="106"/>
      <c r="AO70" s="70"/>
      <c r="AP70" s="70"/>
      <c r="AQ70" s="70"/>
      <c r="AR70" s="70"/>
      <c r="AS70" s="70"/>
      <c r="AT70" s="129"/>
    </row>
    <row r="71" spans="2:46" x14ac:dyDescent="0.25">
      <c r="B71" s="46"/>
      <c r="C71" s="88" t="s">
        <v>13</v>
      </c>
      <c r="D71" s="90"/>
      <c r="E71" s="88" t="s">
        <v>77</v>
      </c>
      <c r="F71" s="89"/>
      <c r="G71" s="89"/>
      <c r="H71" s="89"/>
      <c r="I71" s="89"/>
      <c r="J71" s="89"/>
      <c r="K71" s="90"/>
      <c r="L71" s="88" t="s">
        <v>78</v>
      </c>
      <c r="M71" s="89"/>
      <c r="N71" s="89"/>
      <c r="O71" s="89"/>
      <c r="P71" s="89"/>
      <c r="Q71" s="89"/>
      <c r="R71" s="90"/>
      <c r="S71" s="88" t="s">
        <v>79</v>
      </c>
      <c r="T71" s="89"/>
      <c r="U71" s="89"/>
      <c r="V71" s="89"/>
      <c r="W71" s="89"/>
      <c r="X71" s="89"/>
      <c r="Y71" s="90"/>
      <c r="Z71" s="88" t="s">
        <v>80</v>
      </c>
      <c r="AA71" s="89"/>
      <c r="AB71" s="89"/>
      <c r="AC71" s="89"/>
      <c r="AD71" s="89"/>
      <c r="AE71" s="89"/>
      <c r="AF71" s="90"/>
      <c r="AG71" s="88" t="s">
        <v>81</v>
      </c>
      <c r="AH71" s="89"/>
      <c r="AI71" s="89"/>
      <c r="AJ71" s="89"/>
      <c r="AK71" s="89"/>
      <c r="AL71" s="89"/>
      <c r="AM71" s="90"/>
      <c r="AN71" s="106"/>
      <c r="AO71" s="70"/>
      <c r="AP71" s="70"/>
      <c r="AQ71" s="70"/>
      <c r="AR71" s="70"/>
      <c r="AS71" s="70"/>
      <c r="AT71" s="129"/>
    </row>
    <row r="72" spans="2:46" ht="25.5" customHeight="1" x14ac:dyDescent="0.25">
      <c r="B72" s="46"/>
      <c r="C72" s="88" t="s">
        <v>98</v>
      </c>
      <c r="D72" s="90"/>
      <c r="E72" s="144"/>
      <c r="F72" s="145"/>
      <c r="G72" s="145"/>
      <c r="H72" s="4" t="s">
        <v>10</v>
      </c>
      <c r="I72" s="146"/>
      <c r="J72" s="146"/>
      <c r="K72" s="147"/>
      <c r="L72" s="144"/>
      <c r="M72" s="145"/>
      <c r="N72" s="145"/>
      <c r="O72" s="4" t="s">
        <v>10</v>
      </c>
      <c r="P72" s="146"/>
      <c r="Q72" s="146"/>
      <c r="R72" s="147"/>
      <c r="S72" s="144"/>
      <c r="T72" s="145"/>
      <c r="U72" s="145"/>
      <c r="V72" s="4" t="s">
        <v>10</v>
      </c>
      <c r="W72" s="146"/>
      <c r="X72" s="146"/>
      <c r="Y72" s="147"/>
      <c r="Z72" s="144"/>
      <c r="AA72" s="145"/>
      <c r="AB72" s="145"/>
      <c r="AC72" s="4" t="s">
        <v>10</v>
      </c>
      <c r="AD72" s="146"/>
      <c r="AE72" s="146"/>
      <c r="AF72" s="147"/>
      <c r="AG72" s="160"/>
      <c r="AH72" s="161"/>
      <c r="AI72" s="161"/>
      <c r="AJ72" s="4" t="s">
        <v>10</v>
      </c>
      <c r="AK72" s="146"/>
      <c r="AL72" s="146"/>
      <c r="AM72" s="147"/>
      <c r="AN72" s="106"/>
      <c r="AO72" s="70"/>
      <c r="AP72" s="70"/>
      <c r="AQ72" s="70"/>
      <c r="AR72" s="70"/>
      <c r="AS72" s="70"/>
      <c r="AT72" s="129"/>
    </row>
    <row r="73" spans="2:46" ht="25.5" customHeight="1" thickBot="1" x14ac:dyDescent="0.3">
      <c r="B73" s="47"/>
      <c r="C73" s="140" t="s">
        <v>99</v>
      </c>
      <c r="D73" s="141"/>
      <c r="E73" s="152"/>
      <c r="F73" s="153"/>
      <c r="G73" s="153"/>
      <c r="H73" s="35" t="s">
        <v>10</v>
      </c>
      <c r="I73" s="154"/>
      <c r="J73" s="154"/>
      <c r="K73" s="155"/>
      <c r="L73" s="152"/>
      <c r="M73" s="153"/>
      <c r="N73" s="153"/>
      <c r="O73" s="35" t="s">
        <v>10</v>
      </c>
      <c r="P73" s="154"/>
      <c r="Q73" s="154"/>
      <c r="R73" s="155"/>
      <c r="S73" s="152"/>
      <c r="T73" s="153"/>
      <c r="U73" s="153"/>
      <c r="V73" s="35" t="s">
        <v>10</v>
      </c>
      <c r="W73" s="154"/>
      <c r="X73" s="154"/>
      <c r="Y73" s="155"/>
      <c r="Z73" s="152"/>
      <c r="AA73" s="153"/>
      <c r="AB73" s="153"/>
      <c r="AC73" s="35" t="s">
        <v>10</v>
      </c>
      <c r="AD73" s="154"/>
      <c r="AE73" s="154"/>
      <c r="AF73" s="155"/>
      <c r="AG73" s="170"/>
      <c r="AH73" s="171"/>
      <c r="AI73" s="171"/>
      <c r="AJ73" s="35" t="s">
        <v>10</v>
      </c>
      <c r="AK73" s="154"/>
      <c r="AL73" s="154"/>
      <c r="AM73" s="155"/>
      <c r="AN73" s="130"/>
      <c r="AO73" s="131"/>
      <c r="AP73" s="131"/>
      <c r="AQ73" s="131"/>
      <c r="AR73" s="131"/>
      <c r="AS73" s="131"/>
      <c r="AT73" s="132"/>
    </row>
  </sheetData>
  <sheetProtection password="EF6D" sheet="1" objects="1" scenarios="1" selectLockedCells="1" selectUnlockedCells="1"/>
  <mergeCells count="450">
    <mergeCell ref="AD72:AF72"/>
    <mergeCell ref="AG72:AI72"/>
    <mergeCell ref="AK72:AM72"/>
    <mergeCell ref="Z72:AB72"/>
    <mergeCell ref="Z73:AB73"/>
    <mergeCell ref="AD73:AF73"/>
    <mergeCell ref="AG73:AI73"/>
    <mergeCell ref="AK73:AM73"/>
    <mergeCell ref="C73:D73"/>
    <mergeCell ref="E73:G73"/>
    <mergeCell ref="I73:K73"/>
    <mergeCell ref="L73:N73"/>
    <mergeCell ref="S71:Y71"/>
    <mergeCell ref="P72:R72"/>
    <mergeCell ref="S72:U72"/>
    <mergeCell ref="W72:Y72"/>
    <mergeCell ref="W73:Y73"/>
    <mergeCell ref="E71:K71"/>
    <mergeCell ref="L71:R71"/>
    <mergeCell ref="P73:R73"/>
    <mergeCell ref="S73:U73"/>
    <mergeCell ref="L69:R69"/>
    <mergeCell ref="S69:Y69"/>
    <mergeCell ref="C68:D68"/>
    <mergeCell ref="E68:K68"/>
    <mergeCell ref="L68:R68"/>
    <mergeCell ref="S68:Y68"/>
    <mergeCell ref="Z71:AF71"/>
    <mergeCell ref="C72:D72"/>
    <mergeCell ref="E72:G72"/>
    <mergeCell ref="I72:K72"/>
    <mergeCell ref="L72:N72"/>
    <mergeCell ref="C71:D71"/>
    <mergeCell ref="AD67:AF67"/>
    <mergeCell ref="AG67:AI67"/>
    <mergeCell ref="Z67:AB67"/>
    <mergeCell ref="AD66:AF66"/>
    <mergeCell ref="AG70:AM70"/>
    <mergeCell ref="C69:D69"/>
    <mergeCell ref="E69:K69"/>
    <mergeCell ref="C70:D70"/>
    <mergeCell ref="E70:K70"/>
    <mergeCell ref="L70:R70"/>
    <mergeCell ref="AG66:AI66"/>
    <mergeCell ref="S65:Y65"/>
    <mergeCell ref="Z64:AF64"/>
    <mergeCell ref="Z63:AF63"/>
    <mergeCell ref="S63:Y63"/>
    <mergeCell ref="AG64:AM64"/>
    <mergeCell ref="AK66:AM66"/>
    <mergeCell ref="Z65:AF65"/>
    <mergeCell ref="S64:Y64"/>
    <mergeCell ref="AK67:AM67"/>
    <mergeCell ref="AG71:AM71"/>
    <mergeCell ref="S67:U67"/>
    <mergeCell ref="W67:Y67"/>
    <mergeCell ref="Z69:AF69"/>
    <mergeCell ref="AG69:AM69"/>
    <mergeCell ref="Z68:AF68"/>
    <mergeCell ref="AG68:AM68"/>
    <mergeCell ref="Z70:AF70"/>
    <mergeCell ref="S70:Y70"/>
    <mergeCell ref="Z62:AF62"/>
    <mergeCell ref="E62:K62"/>
    <mergeCell ref="W61:Y61"/>
    <mergeCell ref="Z61:AB61"/>
    <mergeCell ref="L62:R62"/>
    <mergeCell ref="AD61:AF61"/>
    <mergeCell ref="S62:Y62"/>
    <mergeCell ref="S61:U61"/>
    <mergeCell ref="C67:D67"/>
    <mergeCell ref="E67:G67"/>
    <mergeCell ref="I67:K67"/>
    <mergeCell ref="L67:N67"/>
    <mergeCell ref="I61:K61"/>
    <mergeCell ref="L61:N61"/>
    <mergeCell ref="P67:R67"/>
    <mergeCell ref="AQ55:AT55"/>
    <mergeCell ref="S42:U42"/>
    <mergeCell ref="AM54:AP54"/>
    <mergeCell ref="AI53:AL53"/>
    <mergeCell ref="AQ53:AT53"/>
    <mergeCell ref="W42:Y42"/>
    <mergeCell ref="S47:AB49"/>
    <mergeCell ref="Z37:AT42"/>
    <mergeCell ref="S37:Y37"/>
    <mergeCell ref="AM47:AP49"/>
    <mergeCell ref="AG56:AM56"/>
    <mergeCell ref="AG63:AM63"/>
    <mergeCell ref="AG62:AM62"/>
    <mergeCell ref="AG58:AM58"/>
    <mergeCell ref="AK60:AM60"/>
    <mergeCell ref="AG61:AI61"/>
    <mergeCell ref="S41:U41"/>
    <mergeCell ref="P41:R41"/>
    <mergeCell ref="S39:Y39"/>
    <mergeCell ref="S38:Y38"/>
    <mergeCell ref="S40:Y40"/>
    <mergeCell ref="W41:Y41"/>
    <mergeCell ref="L40:R40"/>
    <mergeCell ref="L39:R39"/>
    <mergeCell ref="AC49:AE49"/>
    <mergeCell ref="I42:K42"/>
    <mergeCell ref="L42:N42"/>
    <mergeCell ref="P42:R42"/>
    <mergeCell ref="C48:R48"/>
    <mergeCell ref="D43:AB43"/>
    <mergeCell ref="D45:AB45"/>
    <mergeCell ref="C38:D38"/>
    <mergeCell ref="E38:K38"/>
    <mergeCell ref="L38:R38"/>
    <mergeCell ref="C49:R49"/>
    <mergeCell ref="I41:K41"/>
    <mergeCell ref="C42:D42"/>
    <mergeCell ref="E42:G42"/>
    <mergeCell ref="C40:D40"/>
    <mergeCell ref="L41:N41"/>
    <mergeCell ref="E39:K39"/>
    <mergeCell ref="C41:D41"/>
    <mergeCell ref="E41:G41"/>
    <mergeCell ref="S36:U36"/>
    <mergeCell ref="C39:D39"/>
    <mergeCell ref="E40:K40"/>
    <mergeCell ref="C37:D37"/>
    <mergeCell ref="C36:D36"/>
    <mergeCell ref="E36:G36"/>
    <mergeCell ref="I36:K36"/>
    <mergeCell ref="L36:N36"/>
    <mergeCell ref="E37:K37"/>
    <mergeCell ref="L37:R37"/>
    <mergeCell ref="AK36:AM36"/>
    <mergeCell ref="AN36:AP36"/>
    <mergeCell ref="AD36:AF36"/>
    <mergeCell ref="W36:Y36"/>
    <mergeCell ref="Z36:AB36"/>
    <mergeCell ref="AR36:AT36"/>
    <mergeCell ref="AG36:AI36"/>
    <mergeCell ref="P36:R36"/>
    <mergeCell ref="W35:Y35"/>
    <mergeCell ref="Z35:AB35"/>
    <mergeCell ref="AR35:AT35"/>
    <mergeCell ref="AD35:AF35"/>
    <mergeCell ref="C35:D35"/>
    <mergeCell ref="E35:G35"/>
    <mergeCell ref="I35:K35"/>
    <mergeCell ref="L35:N35"/>
    <mergeCell ref="AN35:AP35"/>
    <mergeCell ref="P35:R35"/>
    <mergeCell ref="S35:U35"/>
    <mergeCell ref="AG31:AM31"/>
    <mergeCell ref="AG35:AI35"/>
    <mergeCell ref="AK35:AM35"/>
    <mergeCell ref="AN33:AT33"/>
    <mergeCell ref="C34:D34"/>
    <mergeCell ref="E34:K34"/>
    <mergeCell ref="L34:R34"/>
    <mergeCell ref="S34:Y34"/>
    <mergeCell ref="AN34:AT34"/>
    <mergeCell ref="C33:D33"/>
    <mergeCell ref="Z33:AF33"/>
    <mergeCell ref="AG33:AM33"/>
    <mergeCell ref="AK30:AM30"/>
    <mergeCell ref="Z34:AF34"/>
    <mergeCell ref="AG34:AM34"/>
    <mergeCell ref="AN32:AT32"/>
    <mergeCell ref="AD30:AF30"/>
    <mergeCell ref="AG30:AI30"/>
    <mergeCell ref="Z32:AF32"/>
    <mergeCell ref="AG32:AM32"/>
    <mergeCell ref="C32:D32"/>
    <mergeCell ref="E32:K32"/>
    <mergeCell ref="L32:R32"/>
    <mergeCell ref="S32:Y32"/>
    <mergeCell ref="L33:R33"/>
    <mergeCell ref="S33:Y33"/>
    <mergeCell ref="E33:K33"/>
    <mergeCell ref="W30:Y30"/>
    <mergeCell ref="Z30:AB30"/>
    <mergeCell ref="C31:D31"/>
    <mergeCell ref="E31:K31"/>
    <mergeCell ref="L31:R31"/>
    <mergeCell ref="S31:Y31"/>
    <mergeCell ref="Z31:AF31"/>
    <mergeCell ref="P30:R30"/>
    <mergeCell ref="S30:U30"/>
    <mergeCell ref="C30:D30"/>
    <mergeCell ref="E30:G30"/>
    <mergeCell ref="I30:K30"/>
    <mergeCell ref="L30:N30"/>
    <mergeCell ref="AN25:AT25"/>
    <mergeCell ref="AN26:AT26"/>
    <mergeCell ref="E29:G29"/>
    <mergeCell ref="I29:K29"/>
    <mergeCell ref="L29:N29"/>
    <mergeCell ref="P29:R29"/>
    <mergeCell ref="S26:Y26"/>
    <mergeCell ref="AR29:AT29"/>
    <mergeCell ref="Z25:AF25"/>
    <mergeCell ref="AN28:AT28"/>
    <mergeCell ref="Z24:AB24"/>
    <mergeCell ref="AN27:AT27"/>
    <mergeCell ref="AN24:AP24"/>
    <mergeCell ref="Z26:AF26"/>
    <mergeCell ref="Z28:AF28"/>
    <mergeCell ref="AD29:AF29"/>
    <mergeCell ref="AG27:AM27"/>
    <mergeCell ref="AG23:AI23"/>
    <mergeCell ref="AK23:AM23"/>
    <mergeCell ref="AG24:AI24"/>
    <mergeCell ref="AK24:AM24"/>
    <mergeCell ref="S27:Y27"/>
    <mergeCell ref="Z27:AF27"/>
    <mergeCell ref="AG26:AM26"/>
    <mergeCell ref="AD24:AF24"/>
    <mergeCell ref="AG22:AM22"/>
    <mergeCell ref="AN22:AT22"/>
    <mergeCell ref="Z22:AF22"/>
    <mergeCell ref="Z21:AF21"/>
    <mergeCell ref="W23:Y23"/>
    <mergeCell ref="Z23:AB23"/>
    <mergeCell ref="L21:R21"/>
    <mergeCell ref="S21:Y21"/>
    <mergeCell ref="E23:G23"/>
    <mergeCell ref="I23:K23"/>
    <mergeCell ref="L23:N23"/>
    <mergeCell ref="P23:R23"/>
    <mergeCell ref="C18:H18"/>
    <mergeCell ref="I18:AB18"/>
    <mergeCell ref="AC18:AE18"/>
    <mergeCell ref="AF18:AH18"/>
    <mergeCell ref="S23:U23"/>
    <mergeCell ref="C17:H17"/>
    <mergeCell ref="AC17:AE17"/>
    <mergeCell ref="E20:K20"/>
    <mergeCell ref="L20:R20"/>
    <mergeCell ref="E21:K21"/>
    <mergeCell ref="AN23:AP23"/>
    <mergeCell ref="AR23:AT23"/>
    <mergeCell ref="AD23:AF23"/>
    <mergeCell ref="AR24:AT24"/>
    <mergeCell ref="AM18:AP18"/>
    <mergeCell ref="AQ18:AT18"/>
    <mergeCell ref="AN20:AT20"/>
    <mergeCell ref="AN21:AT21"/>
    <mergeCell ref="AG20:AM20"/>
    <mergeCell ref="Z20:AF20"/>
    <mergeCell ref="AF17:AH17"/>
    <mergeCell ref="AI17:AL17"/>
    <mergeCell ref="AM17:AP17"/>
    <mergeCell ref="AN19:AT19"/>
    <mergeCell ref="AQ17:AT17"/>
    <mergeCell ref="AI18:AL18"/>
    <mergeCell ref="E59:K59"/>
    <mergeCell ref="L59:R59"/>
    <mergeCell ref="L57:R57"/>
    <mergeCell ref="S58:Y58"/>
    <mergeCell ref="S57:Y57"/>
    <mergeCell ref="E57:K57"/>
    <mergeCell ref="AD60:AF60"/>
    <mergeCell ref="Z60:AB60"/>
    <mergeCell ref="P60:R60"/>
    <mergeCell ref="S60:U60"/>
    <mergeCell ref="W60:Y60"/>
    <mergeCell ref="S59:Y59"/>
    <mergeCell ref="Z58:AF58"/>
    <mergeCell ref="AG60:AI60"/>
    <mergeCell ref="C58:D58"/>
    <mergeCell ref="E58:K58"/>
    <mergeCell ref="L58:R58"/>
    <mergeCell ref="C60:D60"/>
    <mergeCell ref="E60:G60"/>
    <mergeCell ref="I60:K60"/>
    <mergeCell ref="L60:N60"/>
    <mergeCell ref="Z59:AF59"/>
    <mergeCell ref="C54:H54"/>
    <mergeCell ref="I54:AB54"/>
    <mergeCell ref="I53:AB53"/>
    <mergeCell ref="AG57:AM57"/>
    <mergeCell ref="C53:H53"/>
    <mergeCell ref="C55:H55"/>
    <mergeCell ref="I55:AB55"/>
    <mergeCell ref="AC55:AE55"/>
    <mergeCell ref="AF55:AH55"/>
    <mergeCell ref="AI55:AL55"/>
    <mergeCell ref="AM55:AP55"/>
    <mergeCell ref="Z57:AF57"/>
    <mergeCell ref="AM53:AP53"/>
    <mergeCell ref="AF53:AH53"/>
    <mergeCell ref="AI51:AL51"/>
    <mergeCell ref="AM52:AP52"/>
    <mergeCell ref="E56:K56"/>
    <mergeCell ref="L56:R56"/>
    <mergeCell ref="AN56:AT73"/>
    <mergeCell ref="AG59:AM59"/>
    <mergeCell ref="AK61:AM61"/>
    <mergeCell ref="AG65:AM65"/>
    <mergeCell ref="S56:Y56"/>
    <mergeCell ref="Z56:AF56"/>
    <mergeCell ref="AC53:AE53"/>
    <mergeCell ref="AQ54:AT54"/>
    <mergeCell ref="AC54:AE54"/>
    <mergeCell ref="AF54:AH54"/>
    <mergeCell ref="AI54:AL54"/>
    <mergeCell ref="AQ52:AT52"/>
    <mergeCell ref="AC52:AE52"/>
    <mergeCell ref="AF52:AH52"/>
    <mergeCell ref="AI52:AL52"/>
    <mergeCell ref="AN30:AP30"/>
    <mergeCell ref="AR30:AT30"/>
    <mergeCell ref="AN31:AT31"/>
    <mergeCell ref="I52:AB52"/>
    <mergeCell ref="I51:AB51"/>
    <mergeCell ref="C52:H52"/>
    <mergeCell ref="AM51:AP51"/>
    <mergeCell ref="AC51:AE51"/>
    <mergeCell ref="AQ51:AT51"/>
    <mergeCell ref="AF51:AH51"/>
    <mergeCell ref="C28:D28"/>
    <mergeCell ref="E28:K28"/>
    <mergeCell ref="C29:D29"/>
    <mergeCell ref="Z29:AB29"/>
    <mergeCell ref="S28:Y28"/>
    <mergeCell ref="AQ47:AT49"/>
    <mergeCell ref="AI49:AL49"/>
    <mergeCell ref="AG28:AM28"/>
    <mergeCell ref="AG29:AI29"/>
    <mergeCell ref="AI43:AO43"/>
    <mergeCell ref="AQ50:AT50"/>
    <mergeCell ref="AC50:AE50"/>
    <mergeCell ref="AF50:AH50"/>
    <mergeCell ref="AI50:AL50"/>
    <mergeCell ref="AM50:AP50"/>
    <mergeCell ref="E27:K27"/>
    <mergeCell ref="L27:R27"/>
    <mergeCell ref="S29:U29"/>
    <mergeCell ref="W29:Y29"/>
    <mergeCell ref="AK29:AM29"/>
    <mergeCell ref="AG25:AM25"/>
    <mergeCell ref="I50:AB50"/>
    <mergeCell ref="AN29:AP29"/>
    <mergeCell ref="C21:D21"/>
    <mergeCell ref="C22:D22"/>
    <mergeCell ref="AF49:AH49"/>
    <mergeCell ref="C47:R47"/>
    <mergeCell ref="AC47:AL48"/>
    <mergeCell ref="E22:K22"/>
    <mergeCell ref="L22:R22"/>
    <mergeCell ref="AQ16:AT16"/>
    <mergeCell ref="AM13:AP13"/>
    <mergeCell ref="AM14:AP14"/>
    <mergeCell ref="AQ15:AT15"/>
    <mergeCell ref="AM15:AP15"/>
    <mergeCell ref="AM16:AP16"/>
    <mergeCell ref="AQ14:AT14"/>
    <mergeCell ref="AQ13:AT13"/>
    <mergeCell ref="AQ12:AT12"/>
    <mergeCell ref="AQ9:AT11"/>
    <mergeCell ref="AM9:AP11"/>
    <mergeCell ref="AM12:AP12"/>
    <mergeCell ref="AC9:AL10"/>
    <mergeCell ref="AC11:AE11"/>
    <mergeCell ref="AF11:AH11"/>
    <mergeCell ref="AI12:AL12"/>
    <mergeCell ref="AF12:AH12"/>
    <mergeCell ref="AC14:AE14"/>
    <mergeCell ref="AC13:AE13"/>
    <mergeCell ref="AI14:AL14"/>
    <mergeCell ref="AF15:AH15"/>
    <mergeCell ref="AF14:AH14"/>
    <mergeCell ref="I15:AB15"/>
    <mergeCell ref="AI13:AL13"/>
    <mergeCell ref="AC12:AE12"/>
    <mergeCell ref="I12:AB12"/>
    <mergeCell ref="D3:AB3"/>
    <mergeCell ref="D5:F5"/>
    <mergeCell ref="D7:AB7"/>
    <mergeCell ref="S9:AB11"/>
    <mergeCell ref="I13:AB13"/>
    <mergeCell ref="AF13:AH13"/>
    <mergeCell ref="AI11:AL11"/>
    <mergeCell ref="C14:H14"/>
    <mergeCell ref="B5:C5"/>
    <mergeCell ref="C9:R9"/>
    <mergeCell ref="C10:R10"/>
    <mergeCell ref="C11:R11"/>
    <mergeCell ref="C12:H12"/>
    <mergeCell ref="C13:H13"/>
    <mergeCell ref="I14:AB14"/>
    <mergeCell ref="C15:H15"/>
    <mergeCell ref="AG19:AM19"/>
    <mergeCell ref="AI15:AL15"/>
    <mergeCell ref="L19:R19"/>
    <mergeCell ref="S19:Y19"/>
    <mergeCell ref="Z19:AF19"/>
    <mergeCell ref="E19:K19"/>
    <mergeCell ref="AC15:AE15"/>
    <mergeCell ref="C16:H16"/>
    <mergeCell ref="C19:D19"/>
    <mergeCell ref="AC16:AE16"/>
    <mergeCell ref="C23:D23"/>
    <mergeCell ref="AI16:AL16"/>
    <mergeCell ref="AF16:AH16"/>
    <mergeCell ref="I16:AB16"/>
    <mergeCell ref="S20:Y20"/>
    <mergeCell ref="S22:Y22"/>
    <mergeCell ref="C20:D20"/>
    <mergeCell ref="I17:AB17"/>
    <mergeCell ref="AG21:AM21"/>
    <mergeCell ref="W24:Y24"/>
    <mergeCell ref="C24:D24"/>
    <mergeCell ref="E25:K25"/>
    <mergeCell ref="E24:G24"/>
    <mergeCell ref="I24:K24"/>
    <mergeCell ref="C25:D25"/>
    <mergeCell ref="S25:Y25"/>
    <mergeCell ref="L24:N24"/>
    <mergeCell ref="P24:R24"/>
    <mergeCell ref="C27:D27"/>
    <mergeCell ref="C26:D26"/>
    <mergeCell ref="L25:R25"/>
    <mergeCell ref="S24:U24"/>
    <mergeCell ref="E26:K26"/>
    <mergeCell ref="L26:R26"/>
    <mergeCell ref="C66:D66"/>
    <mergeCell ref="L28:R28"/>
    <mergeCell ref="C63:D63"/>
    <mergeCell ref="E63:K63"/>
    <mergeCell ref="L63:R63"/>
    <mergeCell ref="C61:D61"/>
    <mergeCell ref="C62:D62"/>
    <mergeCell ref="C64:D64"/>
    <mergeCell ref="C50:H50"/>
    <mergeCell ref="C51:H51"/>
    <mergeCell ref="C65:D65"/>
    <mergeCell ref="E65:K65"/>
    <mergeCell ref="L65:R65"/>
    <mergeCell ref="C56:D56"/>
    <mergeCell ref="C57:D57"/>
    <mergeCell ref="P61:R61"/>
    <mergeCell ref="C59:D59"/>
    <mergeCell ref="E61:G61"/>
    <mergeCell ref="E64:K64"/>
    <mergeCell ref="L64:R64"/>
    <mergeCell ref="E66:G66"/>
    <mergeCell ref="I66:K66"/>
    <mergeCell ref="L66:N66"/>
    <mergeCell ref="Z66:AB66"/>
    <mergeCell ref="P66:R66"/>
    <mergeCell ref="S66:U66"/>
    <mergeCell ref="W66:Y66"/>
  </mergeCells>
  <phoneticPr fontId="0" type="noConversion"/>
  <printOptions horizontalCentered="1"/>
  <pageMargins left="0.25" right="0.25" top="0.5" bottom="0.25" header="0.5" footer="0.5"/>
  <pageSetup scale="105" fitToHeight="2" orientation="portrait" r:id="rId1"/>
  <headerFooter alignWithMargins="0"/>
  <rowBreaks count="1" manualBreakCount="1">
    <brk id="42" max="4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U59"/>
  <sheetViews>
    <sheetView topLeftCell="A25" zoomScaleNormal="100" workbookViewId="0">
      <selection activeCell="B46" sqref="B46"/>
    </sheetView>
  </sheetViews>
  <sheetFormatPr defaultRowHeight="13.2" x14ac:dyDescent="0.25"/>
  <cols>
    <col min="1" max="1" width="2" style="3" bestFit="1" customWidth="1"/>
    <col min="2" max="2" width="13.109375" style="1" bestFit="1" customWidth="1"/>
    <col min="3" max="3" width="7.88671875" style="1" customWidth="1"/>
    <col min="4" max="45" width="1.6640625" style="1" customWidth="1"/>
  </cols>
  <sheetData>
    <row r="1" spans="1:47" x14ac:dyDescent="0.25">
      <c r="V1" s="1" t="s">
        <v>82</v>
      </c>
    </row>
    <row r="2" spans="1:47" x14ac:dyDescent="0.25">
      <c r="U2" s="1" t="s">
        <v>83</v>
      </c>
    </row>
    <row r="3" spans="1:47" x14ac:dyDescent="0.25">
      <c r="B3" s="5" t="str">
        <f>'Tournament Results Data'!B1</f>
        <v xml:space="preserve">Tournament:  </v>
      </c>
      <c r="C3" s="157">
        <f>'Tournament Results Data'!C1</f>
        <v>0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</row>
    <row r="4" spans="1:47" x14ac:dyDescent="0.25">
      <c r="B4" s="5"/>
    </row>
    <row r="5" spans="1:47" x14ac:dyDescent="0.25">
      <c r="A5" s="156" t="str">
        <f>'Tournament Results Data'!A3</f>
        <v xml:space="preserve">Date:  </v>
      </c>
      <c r="B5" s="156"/>
      <c r="C5" s="158">
        <f>'Tournament Results Data'!C3</f>
        <v>0</v>
      </c>
      <c r="D5" s="158"/>
      <c r="E5" s="158"/>
    </row>
    <row r="6" spans="1:47" x14ac:dyDescent="0.25">
      <c r="B6" s="5"/>
    </row>
    <row r="7" spans="1:47" x14ac:dyDescent="0.25">
      <c r="B7" s="5" t="str">
        <f>'Tournament Results Data'!B5</f>
        <v xml:space="preserve">Site:  </v>
      </c>
      <c r="C7" s="157">
        <f>'Tournament Results Data'!C5</f>
        <v>0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</row>
    <row r="9" spans="1:47" ht="17.399999999999999" x14ac:dyDescent="0.3">
      <c r="B9" s="176" t="s">
        <v>38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</row>
    <row r="11" spans="1:47" ht="12.75" customHeight="1" x14ac:dyDescent="0.25">
      <c r="A11" s="172"/>
      <c r="B11" s="172"/>
      <c r="C11" s="173"/>
      <c r="D11" s="33"/>
      <c r="E11" s="3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15" t="s">
        <v>100</v>
      </c>
      <c r="AB11" s="2"/>
      <c r="AC11" s="2"/>
      <c r="AD11" s="24"/>
    </row>
    <row r="12" spans="1:47" ht="12.75" customHeight="1" x14ac:dyDescent="0.25">
      <c r="A12" s="21"/>
      <c r="B12" s="21"/>
      <c r="C12" s="28"/>
      <c r="D12" s="21"/>
      <c r="E12" s="21"/>
      <c r="F12" s="21"/>
      <c r="G12" s="13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"/>
      <c r="S12" s="2"/>
      <c r="T12" s="2"/>
      <c r="U12" s="2"/>
      <c r="V12" s="2"/>
      <c r="W12" s="2"/>
      <c r="X12" s="15"/>
      <c r="Y12" s="15" t="s">
        <v>101</v>
      </c>
      <c r="Z12" s="2"/>
      <c r="AA12" s="15"/>
      <c r="AB12" s="2"/>
      <c r="AC12" s="2"/>
      <c r="AD12" s="24"/>
    </row>
    <row r="13" spans="1:47" ht="12.75" customHeight="1" x14ac:dyDescent="0.25">
      <c r="A13" s="2"/>
      <c r="B13" s="2" t="s">
        <v>39</v>
      </c>
      <c r="C13" s="18"/>
      <c r="D13" s="11"/>
      <c r="E13" s="88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/>
      <c r="W13" s="2"/>
      <c r="X13" s="15"/>
      <c r="Y13" s="2"/>
      <c r="Z13" s="15"/>
      <c r="AA13" s="2"/>
      <c r="AB13" s="2"/>
      <c r="AC13" s="2"/>
      <c r="AD13" s="24"/>
    </row>
    <row r="14" spans="1:47" ht="12.75" customHeight="1" x14ac:dyDescent="0.25">
      <c r="A14" s="21"/>
      <c r="B14" s="21"/>
      <c r="C14" s="28"/>
      <c r="D14" s="21"/>
      <c r="E14"/>
      <c r="F14"/>
      <c r="G14"/>
      <c r="H14"/>
      <c r="I14"/>
      <c r="J14"/>
      <c r="K14" s="174"/>
      <c r="L14" s="175"/>
      <c r="M14" s="4" t="s">
        <v>10</v>
      </c>
      <c r="N14" s="95"/>
      <c r="O14" s="96"/>
      <c r="P14"/>
      <c r="Q14"/>
      <c r="R14"/>
      <c r="S14"/>
      <c r="T14"/>
      <c r="U14"/>
      <c r="V14" s="34"/>
      <c r="W14" s="20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U14" s="2"/>
    </row>
    <row r="15" spans="1:47" ht="12.75" customHeight="1" x14ac:dyDescent="0.25">
      <c r="A15" s="11"/>
      <c r="B15" s="25"/>
      <c r="C15" s="30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U15" s="31"/>
    </row>
    <row r="16" spans="1:47" ht="12.75" customHeight="1" x14ac:dyDescent="0.25">
      <c r="A16" s="172"/>
      <c r="B16" s="172"/>
      <c r="C16" s="17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7" ht="12.75" customHeight="1" x14ac:dyDescent="0.25">
      <c r="A17" s="21"/>
      <c r="B17" s="21"/>
      <c r="C17" s="21"/>
      <c r="D17" s="21"/>
      <c r="E17" s="21"/>
      <c r="F17" s="21"/>
      <c r="G17" s="13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"/>
      <c r="S17" s="2"/>
      <c r="T17" s="2"/>
      <c r="U17" s="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7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7" ht="12.75" customHeight="1" x14ac:dyDescent="0.25">
      <c r="A19" s="172"/>
      <c r="B19" s="172"/>
      <c r="C19" s="17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7" ht="12.75" customHeight="1" x14ac:dyDescent="0.25">
      <c r="A20" s="21"/>
      <c r="B20" s="21"/>
      <c r="C20" s="27"/>
      <c r="D20" s="21"/>
      <c r="E20" s="21"/>
      <c r="F20" s="21"/>
      <c r="G20" s="13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"/>
      <c r="S20" s="2"/>
      <c r="T20" s="2"/>
      <c r="U20" s="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7" ht="12.75" customHeight="1" x14ac:dyDescent="0.25">
      <c r="A21" s="2"/>
      <c r="B21" s="24" t="s">
        <v>40</v>
      </c>
      <c r="C21" s="29"/>
      <c r="D21" s="25"/>
      <c r="E21" s="88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90"/>
      <c r="W21" s="20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U21" s="1"/>
    </row>
    <row r="22" spans="1:47" ht="12.75" customHeight="1" x14ac:dyDescent="0.25">
      <c r="A22" s="2"/>
      <c r="B22" s="2"/>
      <c r="C22" s="18"/>
      <c r="D22" s="2"/>
      <c r="E22"/>
      <c r="F22"/>
      <c r="G22"/>
      <c r="H22"/>
      <c r="I22"/>
      <c r="J22"/>
      <c r="K22" s="177"/>
      <c r="L22" s="178"/>
      <c r="M22" s="4" t="s">
        <v>10</v>
      </c>
      <c r="N22" s="178"/>
      <c r="O22" s="179"/>
      <c r="P22"/>
      <c r="Q22"/>
      <c r="R22"/>
      <c r="S22"/>
      <c r="T22"/>
      <c r="U22"/>
      <c r="V22" s="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7" ht="12.75" customHeight="1" x14ac:dyDescent="0.25">
      <c r="A23" s="11"/>
      <c r="B23" s="11"/>
      <c r="C23" s="1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4"/>
    </row>
    <row r="24" spans="1:47" ht="12.75" customHeight="1" x14ac:dyDescent="0.25">
      <c r="A24" s="172"/>
      <c r="B24" s="172"/>
      <c r="C24" s="17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4"/>
    </row>
    <row r="25" spans="1:47" ht="12.75" customHeight="1" x14ac:dyDescent="0.25">
      <c r="A25" s="21"/>
      <c r="B25" s="21"/>
      <c r="C25" s="21"/>
      <c r="D25" s="21"/>
      <c r="E25" s="21"/>
      <c r="F25" s="21"/>
      <c r="G25" s="1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4"/>
    </row>
    <row r="26" spans="1:47" ht="12.75" customHeight="1" x14ac:dyDescent="0.25">
      <c r="A26" s="172"/>
      <c r="B26" s="172"/>
      <c r="C26" s="17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/>
      <c r="W26" s="2"/>
      <c r="X26" s="2"/>
      <c r="Y26" s="2"/>
      <c r="Z26" s="2"/>
      <c r="AA26" s="2"/>
      <c r="AB26" s="2"/>
      <c r="AC26" s="2"/>
      <c r="AD26" s="24"/>
    </row>
    <row r="27" spans="1:47" ht="12.75" customHeight="1" x14ac:dyDescent="0.25">
      <c r="A27" s="21"/>
      <c r="B27" s="21"/>
      <c r="C27" s="27"/>
      <c r="D27" s="21"/>
      <c r="E27" s="21"/>
      <c r="F27" s="21"/>
      <c r="G27" s="13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"/>
      <c r="S27" s="2"/>
      <c r="T27" s="2"/>
      <c r="U27" s="2"/>
      <c r="V27"/>
      <c r="W27" s="2"/>
      <c r="X27" s="2"/>
      <c r="Y27" s="2"/>
      <c r="Z27" s="2"/>
      <c r="AA27" s="2"/>
      <c r="AB27" s="2"/>
      <c r="AC27" s="2"/>
      <c r="AD27" s="24"/>
    </row>
    <row r="28" spans="1:47" ht="12.75" customHeight="1" x14ac:dyDescent="0.25">
      <c r="A28" s="2"/>
      <c r="B28" s="24" t="s">
        <v>41</v>
      </c>
      <c r="C28" s="29"/>
      <c r="D28" s="25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90"/>
      <c r="W28" s="2"/>
      <c r="X28" s="2"/>
      <c r="Y28" s="2"/>
      <c r="Z28" s="2"/>
      <c r="AA28" s="2"/>
      <c r="AB28" s="2"/>
      <c r="AC28" s="2"/>
      <c r="AD28" s="24"/>
    </row>
    <row r="29" spans="1:47" ht="12.75" customHeight="1" x14ac:dyDescent="0.25">
      <c r="A29" s="2"/>
      <c r="B29" s="2"/>
      <c r="C29" s="18"/>
      <c r="D29" s="2"/>
      <c r="E29"/>
      <c r="F29"/>
      <c r="G29"/>
      <c r="H29"/>
      <c r="I29"/>
      <c r="J29"/>
      <c r="K29" s="177"/>
      <c r="L29" s="178"/>
      <c r="M29" s="4" t="s">
        <v>10</v>
      </c>
      <c r="N29" s="178"/>
      <c r="O29" s="179"/>
      <c r="P29"/>
      <c r="Q29"/>
      <c r="R29"/>
      <c r="S29"/>
      <c r="T29"/>
      <c r="U29"/>
      <c r="V29" s="2"/>
      <c r="W29" s="2"/>
      <c r="X29" s="2"/>
      <c r="Y29" s="2"/>
      <c r="Z29" s="2"/>
      <c r="AA29" s="2"/>
      <c r="AB29" s="2"/>
      <c r="AC29" s="2"/>
      <c r="AD29" s="24"/>
    </row>
    <row r="30" spans="1:47" ht="12.75" customHeight="1" x14ac:dyDescent="0.25">
      <c r="A30" s="11"/>
      <c r="B30" s="11"/>
      <c r="C30" s="17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4"/>
    </row>
    <row r="31" spans="1:47" ht="12.75" customHeight="1" x14ac:dyDescent="0.25">
      <c r="A31" s="172"/>
      <c r="B31" s="172"/>
      <c r="C31" s="17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4"/>
      <c r="X31" s="24"/>
      <c r="Y31" s="24"/>
      <c r="Z31" s="24"/>
      <c r="AA31" s="24"/>
      <c r="AB31" s="24"/>
      <c r="AC31" s="24"/>
      <c r="AD31" s="24"/>
    </row>
    <row r="32" spans="1:47" ht="12.75" customHeight="1" x14ac:dyDescent="0.25">
      <c r="A32" s="33"/>
      <c r="B32" s="33"/>
      <c r="C32" s="3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4"/>
      <c r="X32" s="24"/>
      <c r="Y32" s="24"/>
      <c r="Z32" s="24"/>
      <c r="AA32" s="24"/>
      <c r="AB32" s="24"/>
      <c r="AC32" s="24"/>
      <c r="AD32" s="24"/>
    </row>
    <row r="33" spans="1:37" ht="12.75" customHeight="1" x14ac:dyDescent="0.25">
      <c r="B33" s="5" t="str">
        <f>'Tournament Results Data'!B1</f>
        <v xml:space="preserve">Tournament:  </v>
      </c>
      <c r="C33" s="157">
        <f>'Tournament Results Data'!C1</f>
        <v>0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</row>
    <row r="34" spans="1:37" ht="12.75" customHeight="1" x14ac:dyDescent="0.25">
      <c r="B34" s="5"/>
    </row>
    <row r="35" spans="1:37" ht="12.75" customHeight="1" x14ac:dyDescent="0.25">
      <c r="A35" s="156" t="str">
        <f>'Tournament Results Data'!A3</f>
        <v xml:space="preserve">Date:  </v>
      </c>
      <c r="B35" s="156"/>
      <c r="C35" s="158">
        <f>'Tournament Results Data'!C3</f>
        <v>0</v>
      </c>
      <c r="D35" s="158"/>
      <c r="E35" s="158"/>
    </row>
    <row r="36" spans="1:37" ht="12.75" customHeight="1" x14ac:dyDescent="0.25">
      <c r="B36" s="5"/>
    </row>
    <row r="37" spans="1:37" ht="12.75" customHeight="1" x14ac:dyDescent="0.25">
      <c r="B37" s="5" t="str">
        <f>'Tournament Results Data'!B5</f>
        <v xml:space="preserve">Site:  </v>
      </c>
      <c r="C37" s="157">
        <f>'Tournament Results Data'!C5</f>
        <v>0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</row>
    <row r="38" spans="1:37" ht="12.75" customHeight="1" x14ac:dyDescent="0.25">
      <c r="A38" s="2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7" ht="17.399999999999999" x14ac:dyDescent="0.3">
      <c r="B39" s="182" t="s">
        <v>92</v>
      </c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</row>
    <row r="40" spans="1:37" ht="12.75" customHeight="1" x14ac:dyDescent="0.25"/>
    <row r="41" spans="1:37" ht="12.75" customHeight="1" x14ac:dyDescent="0.25">
      <c r="A41" s="172"/>
      <c r="B41" s="172"/>
      <c r="C41" s="173"/>
      <c r="D41" s="33"/>
      <c r="E41" s="3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4"/>
    </row>
    <row r="42" spans="1:37" ht="12.75" customHeight="1" x14ac:dyDescent="0.25">
      <c r="A42" s="21"/>
      <c r="B42" s="13"/>
      <c r="C42" s="28"/>
      <c r="D42" s="21"/>
      <c r="E42" s="21"/>
      <c r="F42" s="21"/>
      <c r="G42" s="13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4"/>
    </row>
    <row r="43" spans="1:37" ht="12.75" customHeight="1" x14ac:dyDescent="0.25">
      <c r="A43" s="2"/>
      <c r="B43" s="2"/>
      <c r="C43" s="1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4"/>
    </row>
    <row r="44" spans="1:37" ht="12.75" customHeight="1" x14ac:dyDescent="0.25">
      <c r="A44" s="2"/>
      <c r="B44" s="2"/>
      <c r="C44" s="18"/>
      <c r="D44" s="11"/>
      <c r="E44" s="88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90"/>
      <c r="W44" s="2"/>
      <c r="X44" s="2"/>
      <c r="Y44" s="2"/>
      <c r="Z44" s="2"/>
      <c r="AA44" s="2"/>
      <c r="AB44" s="2"/>
      <c r="AC44" s="2"/>
      <c r="AD44" s="24"/>
    </row>
    <row r="45" spans="1:37" x14ac:dyDescent="0.25">
      <c r="A45" s="21"/>
      <c r="B45" s="21"/>
      <c r="C45" s="28"/>
      <c r="D45" s="21"/>
      <c r="E45" s="174"/>
      <c r="F45" s="175"/>
      <c r="G45" s="4" t="s">
        <v>10</v>
      </c>
      <c r="H45" s="95"/>
      <c r="I45" s="96"/>
      <c r="J45" s="22" t="s">
        <v>93</v>
      </c>
      <c r="K45" s="174"/>
      <c r="L45" s="175"/>
      <c r="M45" s="4" t="s">
        <v>10</v>
      </c>
      <c r="N45" s="95"/>
      <c r="O45" s="96"/>
      <c r="P45" s="22" t="s">
        <v>93</v>
      </c>
      <c r="Q45" s="174"/>
      <c r="R45" s="175"/>
      <c r="S45" s="4" t="s">
        <v>10</v>
      </c>
      <c r="T45" s="146"/>
      <c r="U45" s="147"/>
      <c r="V45" s="53"/>
      <c r="W45" s="2"/>
      <c r="X45" s="2"/>
      <c r="Y45" s="2"/>
      <c r="Z45" s="2"/>
      <c r="AA45" s="2"/>
      <c r="AB45" s="2"/>
      <c r="AC45" s="2"/>
      <c r="AD45" s="24"/>
    </row>
    <row r="46" spans="1:37" x14ac:dyDescent="0.25">
      <c r="A46" s="2"/>
      <c r="B46" s="24"/>
      <c r="C46" s="29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9"/>
      <c r="W46" s="24"/>
      <c r="X46" s="24"/>
      <c r="Y46" s="24"/>
      <c r="Z46" s="24"/>
      <c r="AA46" s="24"/>
      <c r="AB46" s="24"/>
      <c r="AC46" s="24"/>
      <c r="AD46" s="24"/>
    </row>
    <row r="47" spans="1:37" x14ac:dyDescent="0.25">
      <c r="A47" s="11"/>
      <c r="B47" s="25"/>
      <c r="C47" s="30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9"/>
      <c r="W47" s="24"/>
      <c r="X47" s="24"/>
      <c r="Y47" s="24"/>
      <c r="Z47" s="24"/>
      <c r="AA47" s="24"/>
      <c r="AB47" s="24"/>
      <c r="AC47" s="24"/>
      <c r="AD47" s="24"/>
    </row>
    <row r="48" spans="1:37" x14ac:dyDescent="0.25">
      <c r="A48" s="172"/>
      <c r="B48" s="172"/>
      <c r="C48" s="17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18"/>
      <c r="W48" s="2"/>
      <c r="X48" s="2"/>
      <c r="Y48" s="2"/>
      <c r="Z48" s="2"/>
      <c r="AA48" s="2"/>
      <c r="AB48" s="2"/>
      <c r="AC48" s="2"/>
      <c r="AD48" s="24"/>
    </row>
    <row r="49" spans="1:41" x14ac:dyDescent="0.25">
      <c r="A49" s="21"/>
      <c r="B49" s="21"/>
      <c r="C49" s="21"/>
      <c r="D49" s="21"/>
      <c r="E49" s="21"/>
      <c r="F49" s="21"/>
      <c r="G49" s="13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"/>
      <c r="S49" s="2"/>
      <c r="T49" s="2"/>
      <c r="U49" s="2"/>
      <c r="V49" s="18"/>
      <c r="W49" s="11"/>
      <c r="X49" s="88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90"/>
    </row>
    <row r="50" spans="1:4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8"/>
      <c r="W50" s="2"/>
      <c r="X50" s="177"/>
      <c r="Y50" s="178"/>
      <c r="Z50" s="57" t="s">
        <v>93</v>
      </c>
      <c r="AA50" s="178"/>
      <c r="AB50" s="179"/>
      <c r="AC50" s="22"/>
      <c r="AD50" s="177"/>
      <c r="AE50" s="178"/>
      <c r="AF50" s="56" t="s">
        <v>93</v>
      </c>
      <c r="AG50" s="178"/>
      <c r="AH50" s="179"/>
      <c r="AI50" s="22"/>
      <c r="AJ50" s="177"/>
      <c r="AK50" s="178"/>
      <c r="AL50" s="4" t="s">
        <v>93</v>
      </c>
      <c r="AM50" s="180"/>
      <c r="AN50" s="181"/>
    </row>
    <row r="51" spans="1:41" x14ac:dyDescent="0.25">
      <c r="A51" s="172"/>
      <c r="B51" s="172"/>
      <c r="C51" s="17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18"/>
      <c r="W51" s="2"/>
      <c r="X51" s="2"/>
      <c r="Y51" s="2"/>
      <c r="Z51" s="2"/>
      <c r="AA51" s="2"/>
      <c r="AB51" s="2"/>
      <c r="AC51" s="2"/>
      <c r="AD51" s="24"/>
    </row>
    <row r="52" spans="1:41" x14ac:dyDescent="0.25">
      <c r="A52" s="21"/>
      <c r="B52" s="13"/>
      <c r="C52" s="27"/>
      <c r="D52" s="21"/>
      <c r="E52" s="21"/>
      <c r="F52" s="21"/>
      <c r="G52" s="13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"/>
      <c r="S52" s="2"/>
      <c r="T52" s="2"/>
      <c r="U52" s="2"/>
      <c r="V52" s="18"/>
      <c r="W52" s="2"/>
      <c r="X52" s="2"/>
      <c r="Y52" s="2"/>
      <c r="Z52" s="2"/>
      <c r="AA52" s="2"/>
      <c r="AB52" s="2"/>
      <c r="AC52" s="2"/>
      <c r="AD52" s="24"/>
    </row>
    <row r="53" spans="1:41" x14ac:dyDescent="0.25">
      <c r="A53" s="2"/>
      <c r="B53" s="24"/>
      <c r="C53" s="29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9"/>
      <c r="W53" s="24"/>
      <c r="X53" s="24"/>
      <c r="Y53" s="24"/>
      <c r="Z53" s="24"/>
      <c r="AA53" s="24"/>
      <c r="AB53" s="24"/>
      <c r="AC53" s="24"/>
      <c r="AD53" s="24"/>
    </row>
    <row r="54" spans="1:41" x14ac:dyDescent="0.25">
      <c r="A54" s="2"/>
      <c r="B54" s="24"/>
      <c r="C54" s="29"/>
      <c r="D54" s="25"/>
      <c r="E54" s="88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90"/>
      <c r="W54" s="24"/>
      <c r="X54" s="24"/>
      <c r="Y54" s="24"/>
      <c r="Z54" s="24"/>
      <c r="AA54" s="24"/>
      <c r="AB54" s="24"/>
      <c r="AC54" s="24"/>
      <c r="AD54" s="24"/>
    </row>
    <row r="55" spans="1:41" x14ac:dyDescent="0.25">
      <c r="A55" s="2"/>
      <c r="B55" s="2"/>
      <c r="C55" s="18"/>
      <c r="D55" s="2"/>
      <c r="E55" s="177"/>
      <c r="F55" s="178"/>
      <c r="G55" s="4" t="s">
        <v>10</v>
      </c>
      <c r="H55" s="178"/>
      <c r="I55" s="179"/>
      <c r="J55" s="22" t="s">
        <v>93</v>
      </c>
      <c r="K55" s="177"/>
      <c r="L55" s="178"/>
      <c r="M55" s="4" t="s">
        <v>10</v>
      </c>
      <c r="N55" s="178"/>
      <c r="O55" s="179"/>
      <c r="P55" s="22" t="s">
        <v>93</v>
      </c>
      <c r="Q55" s="177"/>
      <c r="R55" s="178"/>
      <c r="S55" s="4" t="s">
        <v>10</v>
      </c>
      <c r="T55" s="180"/>
      <c r="U55" s="181"/>
      <c r="V55" s="2"/>
      <c r="W55" s="2"/>
      <c r="X55" s="2"/>
      <c r="Y55" s="2"/>
      <c r="Z55" s="2"/>
      <c r="AA55" s="2"/>
      <c r="AB55" s="2"/>
      <c r="AC55" s="2"/>
      <c r="AD55" s="24"/>
    </row>
    <row r="56" spans="1:41" x14ac:dyDescent="0.25">
      <c r="A56" s="21"/>
      <c r="B56" s="21"/>
      <c r="C56" s="28"/>
      <c r="D56" s="21"/>
      <c r="E56" s="21"/>
      <c r="F56" s="21"/>
      <c r="G56" s="13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4"/>
    </row>
    <row r="57" spans="1:41" x14ac:dyDescent="0.25">
      <c r="A57" s="11"/>
      <c r="B57" s="11"/>
      <c r="C57" s="1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4"/>
    </row>
    <row r="58" spans="1:41" x14ac:dyDescent="0.25">
      <c r="A58" s="172"/>
      <c r="B58" s="172"/>
      <c r="C58" s="173"/>
      <c r="D58" s="2"/>
      <c r="E58" s="2"/>
      <c r="F58" s="2"/>
      <c r="G58" s="2"/>
      <c r="H58" s="2"/>
      <c r="I58" s="2"/>
      <c r="J58" s="2"/>
      <c r="K58" s="2"/>
      <c r="L58" s="58" t="s">
        <v>102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4"/>
    </row>
    <row r="59" spans="1:41" x14ac:dyDescent="0.25">
      <c r="A59" s="33"/>
      <c r="B59" s="33"/>
      <c r="C59" s="3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4"/>
    </row>
  </sheetData>
  <sheetProtection password="EF6D" sheet="1" objects="1" scenarios="1" selectLockedCells="1" selectUnlockedCells="1"/>
  <mergeCells count="50">
    <mergeCell ref="T55:U55"/>
    <mergeCell ref="B39:AK39"/>
    <mergeCell ref="AD50:AE50"/>
    <mergeCell ref="AG50:AH50"/>
    <mergeCell ref="E45:F45"/>
    <mergeCell ref="H45:I45"/>
    <mergeCell ref="K45:L45"/>
    <mergeCell ref="N45:O45"/>
    <mergeCell ref="Q45:R45"/>
    <mergeCell ref="T45:U45"/>
    <mergeCell ref="A58:C58"/>
    <mergeCell ref="C33:AA33"/>
    <mergeCell ref="A35:B35"/>
    <mergeCell ref="C35:E35"/>
    <mergeCell ref="C37:AA37"/>
    <mergeCell ref="K55:L55"/>
    <mergeCell ref="N55:O55"/>
    <mergeCell ref="Q55:R55"/>
    <mergeCell ref="A41:C41"/>
    <mergeCell ref="E44:V44"/>
    <mergeCell ref="E55:F55"/>
    <mergeCell ref="H55:I55"/>
    <mergeCell ref="A48:C48"/>
    <mergeCell ref="X49:AO49"/>
    <mergeCell ref="AJ50:AK50"/>
    <mergeCell ref="AM50:AN50"/>
    <mergeCell ref="A51:C51"/>
    <mergeCell ref="E54:V54"/>
    <mergeCell ref="X50:Y50"/>
    <mergeCell ref="AA50:AB50"/>
    <mergeCell ref="B9:AS9"/>
    <mergeCell ref="A24:C24"/>
    <mergeCell ref="E21:V21"/>
    <mergeCell ref="K22:L22"/>
    <mergeCell ref="N22:O22"/>
    <mergeCell ref="A31:C31"/>
    <mergeCell ref="A26:C26"/>
    <mergeCell ref="E28:V28"/>
    <mergeCell ref="K29:L29"/>
    <mergeCell ref="N29:O29"/>
    <mergeCell ref="C3:AA3"/>
    <mergeCell ref="C5:E5"/>
    <mergeCell ref="E13:V13"/>
    <mergeCell ref="A19:C19"/>
    <mergeCell ref="A16:C16"/>
    <mergeCell ref="A5:B5"/>
    <mergeCell ref="K14:L14"/>
    <mergeCell ref="N14:O14"/>
    <mergeCell ref="C7:AA7"/>
    <mergeCell ref="A11:C11"/>
  </mergeCells>
  <phoneticPr fontId="0" type="noConversion"/>
  <printOptions horizontalCentered="1"/>
  <pageMargins left="0.25" right="0.25" top="0.25" bottom="0.25" header="0.5" footer="0.5"/>
  <pageSetup scale="135" fitToHeight="2" orientation="landscape" r:id="rId1"/>
  <headerFooter alignWithMargins="0"/>
  <rowBreaks count="1" manualBreakCount="1">
    <brk id="32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V120"/>
  <sheetViews>
    <sheetView topLeftCell="A38" zoomScaleNormal="100" workbookViewId="0">
      <selection activeCell="AY58" sqref="AY58"/>
    </sheetView>
  </sheetViews>
  <sheetFormatPr defaultRowHeight="13.2" x14ac:dyDescent="0.25"/>
  <cols>
    <col min="1" max="1" width="0.5546875" customWidth="1"/>
    <col min="2" max="2" width="2" style="3" bestFit="1" customWidth="1"/>
    <col min="3" max="3" width="13.109375" style="1" bestFit="1" customWidth="1"/>
    <col min="4" max="4" width="7.88671875" style="1" customWidth="1"/>
    <col min="5" max="46" width="1.6640625" style="1" customWidth="1"/>
  </cols>
  <sheetData>
    <row r="1" spans="1:48" x14ac:dyDescent="0.25">
      <c r="C1" s="5" t="str">
        <f>'Tournament Results Data'!B1</f>
        <v xml:space="preserve">Tournament:  </v>
      </c>
      <c r="D1" s="188">
        <f>'Tournament Results Data'!C1</f>
        <v>0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</row>
    <row r="2" spans="1:48" x14ac:dyDescent="0.25">
      <c r="C2" s="5"/>
    </row>
    <row r="3" spans="1:48" x14ac:dyDescent="0.25">
      <c r="B3" s="156" t="str">
        <f>'Tournament Results Data'!$A$3</f>
        <v xml:space="preserve">Date:  </v>
      </c>
      <c r="C3" s="156"/>
      <c r="D3" s="187">
        <f>'Tournament Results Data'!C3</f>
        <v>0</v>
      </c>
      <c r="E3" s="187"/>
      <c r="F3" s="187"/>
    </row>
    <row r="4" spans="1:48" x14ac:dyDescent="0.25">
      <c r="C4" s="5"/>
    </row>
    <row r="5" spans="1:48" x14ac:dyDescent="0.25">
      <c r="C5" s="5" t="str">
        <f>'Tournament Results Data'!B5</f>
        <v xml:space="preserve">Site:  </v>
      </c>
      <c r="D5" s="188">
        <f>'Tournament Results Data'!C5</f>
        <v>0</v>
      </c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</row>
    <row r="7" spans="1:48" ht="13.8" thickBot="1" x14ac:dyDescent="0.3"/>
    <row r="8" spans="1:48" ht="12.75" customHeight="1" x14ac:dyDescent="0.25">
      <c r="B8" s="6"/>
      <c r="C8" s="101" t="str">
        <f>'Tournament Results Data'!$B$7</f>
        <v>Pool A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  <c r="S8" s="100"/>
      <c r="T8" s="101"/>
      <c r="U8" s="101"/>
      <c r="V8" s="101"/>
      <c r="W8" s="101"/>
      <c r="X8" s="101"/>
      <c r="Y8" s="101"/>
      <c r="Z8" s="101"/>
      <c r="AA8" s="101"/>
      <c r="AB8" s="102"/>
      <c r="AC8" s="100" t="s">
        <v>9</v>
      </c>
      <c r="AD8" s="101"/>
      <c r="AE8" s="101"/>
      <c r="AF8" s="101"/>
      <c r="AG8" s="101"/>
      <c r="AH8" s="101"/>
      <c r="AI8" s="101"/>
      <c r="AJ8" s="101"/>
      <c r="AK8" s="101"/>
      <c r="AL8" s="102"/>
      <c r="AM8" s="100"/>
      <c r="AN8" s="101"/>
      <c r="AO8" s="101"/>
      <c r="AP8" s="102"/>
      <c r="AQ8" s="113" t="s">
        <v>2</v>
      </c>
      <c r="AR8" s="114"/>
      <c r="AS8" s="114"/>
      <c r="AT8" s="115"/>
    </row>
    <row r="9" spans="1:48" x14ac:dyDescent="0.25">
      <c r="A9" s="10"/>
      <c r="B9" s="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84"/>
      <c r="S9" s="106"/>
      <c r="T9" s="70"/>
      <c r="U9" s="70"/>
      <c r="V9" s="70"/>
      <c r="W9" s="70"/>
      <c r="X9" s="70"/>
      <c r="Y9" s="70"/>
      <c r="Z9" s="70"/>
      <c r="AA9" s="70"/>
      <c r="AB9" s="84"/>
      <c r="AC9" s="103"/>
      <c r="AD9" s="104"/>
      <c r="AE9" s="104"/>
      <c r="AF9" s="104"/>
      <c r="AG9" s="104"/>
      <c r="AH9" s="104"/>
      <c r="AI9" s="104"/>
      <c r="AJ9" s="104"/>
      <c r="AK9" s="104"/>
      <c r="AL9" s="105"/>
      <c r="AM9" s="106"/>
      <c r="AN9" s="70"/>
      <c r="AO9" s="70"/>
      <c r="AP9" s="84"/>
      <c r="AQ9" s="116"/>
      <c r="AR9" s="117"/>
      <c r="AS9" s="117"/>
      <c r="AT9" s="118"/>
    </row>
    <row r="10" spans="1:48" x14ac:dyDescent="0.25">
      <c r="A10" s="23"/>
      <c r="B10" s="50"/>
      <c r="C10" s="104" t="str">
        <f>'Tournament Results Data'!$B$9</f>
        <v>Teams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5"/>
      <c r="S10" s="103"/>
      <c r="T10" s="104"/>
      <c r="U10" s="104"/>
      <c r="V10" s="104"/>
      <c r="W10" s="104"/>
      <c r="X10" s="104"/>
      <c r="Y10" s="104"/>
      <c r="Z10" s="104"/>
      <c r="AA10" s="104"/>
      <c r="AB10" s="105"/>
      <c r="AC10" s="88" t="s">
        <v>0</v>
      </c>
      <c r="AD10" s="89"/>
      <c r="AE10" s="90"/>
      <c r="AF10" s="88" t="s">
        <v>1</v>
      </c>
      <c r="AG10" s="89"/>
      <c r="AH10" s="90"/>
      <c r="AI10" s="88" t="s">
        <v>8</v>
      </c>
      <c r="AJ10" s="89"/>
      <c r="AK10" s="89"/>
      <c r="AL10" s="90"/>
      <c r="AM10" s="103"/>
      <c r="AN10" s="104"/>
      <c r="AO10" s="104"/>
      <c r="AP10" s="105"/>
      <c r="AQ10" s="119"/>
      <c r="AR10" s="120"/>
      <c r="AS10" s="120"/>
      <c r="AT10" s="121"/>
    </row>
    <row r="11" spans="1:48" x14ac:dyDescent="0.25">
      <c r="A11" s="43"/>
      <c r="B11" s="8" t="s">
        <v>28</v>
      </c>
      <c r="C11" s="95">
        <f>'Tournament Results Data'!B10</f>
        <v>0</v>
      </c>
      <c r="D11" s="95"/>
      <c r="E11" s="95"/>
      <c r="F11" s="95"/>
      <c r="G11" s="95"/>
      <c r="H11" s="95"/>
      <c r="I11" s="95">
        <f>'Tournament Results Data'!H10</f>
        <v>0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6"/>
      <c r="AC11" s="97">
        <f>'Tournament Results Data'!AB10</f>
        <v>0</v>
      </c>
      <c r="AD11" s="98"/>
      <c r="AE11" s="99"/>
      <c r="AF11" s="97">
        <f>'Tournament Results Data'!AE10</f>
        <v>0</v>
      </c>
      <c r="AG11" s="98"/>
      <c r="AH11" s="99"/>
      <c r="AI11" s="85" t="e">
        <f>'Tournament Results Data'!AH10</f>
        <v>#DIV/0!</v>
      </c>
      <c r="AJ11" s="86"/>
      <c r="AK11" s="86"/>
      <c r="AL11" s="87"/>
      <c r="AM11" s="88"/>
      <c r="AN11" s="89"/>
      <c r="AO11" s="89"/>
      <c r="AP11" s="90"/>
      <c r="AQ11" s="88">
        <f>'Tournament Results Data'!AP10</f>
        <v>0</v>
      </c>
      <c r="AR11" s="89"/>
      <c r="AS11" s="89"/>
      <c r="AT11" s="159"/>
    </row>
    <row r="12" spans="1:48" x14ac:dyDescent="0.25">
      <c r="A12" s="43"/>
      <c r="B12" s="8" t="s">
        <v>29</v>
      </c>
      <c r="C12" s="95">
        <f>'Tournament Results Data'!B11</f>
        <v>0</v>
      </c>
      <c r="D12" s="95"/>
      <c r="E12" s="95"/>
      <c r="F12" s="95"/>
      <c r="G12" s="95"/>
      <c r="H12" s="95"/>
      <c r="I12" s="95">
        <f>'Tournament Results Data'!H11</f>
        <v>0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6"/>
      <c r="AC12" s="97">
        <f>'Tournament Results Data'!AB11</f>
        <v>0</v>
      </c>
      <c r="AD12" s="98"/>
      <c r="AE12" s="99"/>
      <c r="AF12" s="97">
        <f>'Tournament Results Data'!AE11</f>
        <v>0</v>
      </c>
      <c r="AG12" s="98"/>
      <c r="AH12" s="99"/>
      <c r="AI12" s="85" t="e">
        <f>'Tournament Results Data'!AH11</f>
        <v>#DIV/0!</v>
      </c>
      <c r="AJ12" s="86"/>
      <c r="AK12" s="86"/>
      <c r="AL12" s="87"/>
      <c r="AM12" s="88"/>
      <c r="AN12" s="89"/>
      <c r="AO12" s="89"/>
      <c r="AP12" s="90"/>
      <c r="AQ12" s="88">
        <f>'Tournament Results Data'!AP11</f>
        <v>0</v>
      </c>
      <c r="AR12" s="89"/>
      <c r="AS12" s="89"/>
      <c r="AT12" s="159"/>
    </row>
    <row r="13" spans="1:48" x14ac:dyDescent="0.25">
      <c r="A13" s="43"/>
      <c r="B13" s="8" t="s">
        <v>30</v>
      </c>
      <c r="C13" s="95">
        <f>'Tournament Results Data'!B12</f>
        <v>0</v>
      </c>
      <c r="D13" s="95"/>
      <c r="E13" s="95"/>
      <c r="F13" s="95"/>
      <c r="G13" s="95"/>
      <c r="H13" s="95"/>
      <c r="I13" s="95">
        <f>'Tournament Results Data'!H12</f>
        <v>0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6"/>
      <c r="AC13" s="97">
        <f>'Tournament Results Data'!AB12</f>
        <v>0</v>
      </c>
      <c r="AD13" s="98"/>
      <c r="AE13" s="99"/>
      <c r="AF13" s="97">
        <f>'Tournament Results Data'!AE12</f>
        <v>0</v>
      </c>
      <c r="AG13" s="98"/>
      <c r="AH13" s="99"/>
      <c r="AI13" s="85" t="e">
        <f>'Tournament Results Data'!AH12</f>
        <v>#DIV/0!</v>
      </c>
      <c r="AJ13" s="86"/>
      <c r="AK13" s="86"/>
      <c r="AL13" s="87"/>
      <c r="AM13" s="88"/>
      <c r="AN13" s="89"/>
      <c r="AO13" s="89"/>
      <c r="AP13" s="90"/>
      <c r="AQ13" s="88">
        <f>'Tournament Results Data'!AP12</f>
        <v>0</v>
      </c>
      <c r="AR13" s="89"/>
      <c r="AS13" s="89"/>
      <c r="AT13" s="159"/>
    </row>
    <row r="14" spans="1:48" x14ac:dyDescent="0.25">
      <c r="A14" s="43"/>
      <c r="B14" s="8" t="s">
        <v>31</v>
      </c>
      <c r="C14" s="95">
        <f>'Tournament Results Data'!B13</f>
        <v>0</v>
      </c>
      <c r="D14" s="95"/>
      <c r="E14" s="95"/>
      <c r="F14" s="95"/>
      <c r="G14" s="95"/>
      <c r="H14" s="95"/>
      <c r="I14" s="95">
        <f>'Tournament Results Data'!H13</f>
        <v>0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6"/>
      <c r="AC14" s="97">
        <f>'Tournament Results Data'!AB13</f>
        <v>0</v>
      </c>
      <c r="AD14" s="98"/>
      <c r="AE14" s="99"/>
      <c r="AF14" s="97">
        <f>'Tournament Results Data'!AE13</f>
        <v>0</v>
      </c>
      <c r="AG14" s="98"/>
      <c r="AH14" s="99"/>
      <c r="AI14" s="85" t="e">
        <f>'Tournament Results Data'!AH13</f>
        <v>#DIV/0!</v>
      </c>
      <c r="AJ14" s="86"/>
      <c r="AK14" s="86"/>
      <c r="AL14" s="87"/>
      <c r="AM14" s="88"/>
      <c r="AN14" s="89"/>
      <c r="AO14" s="89"/>
      <c r="AP14" s="90"/>
      <c r="AQ14" s="88">
        <f>'Tournament Results Data'!AP13</f>
        <v>0</v>
      </c>
      <c r="AR14" s="89"/>
      <c r="AS14" s="89"/>
      <c r="AT14" s="159"/>
    </row>
    <row r="15" spans="1:48" x14ac:dyDescent="0.25">
      <c r="A15" s="43"/>
      <c r="B15" s="8" t="s">
        <v>42</v>
      </c>
      <c r="C15" s="95">
        <f>'Tournament Results Data'!B14</f>
        <v>0</v>
      </c>
      <c r="D15" s="95"/>
      <c r="E15" s="95"/>
      <c r="F15" s="95"/>
      <c r="G15" s="95"/>
      <c r="H15" s="95"/>
      <c r="I15" s="95">
        <f>'Tournament Results Data'!H14</f>
        <v>0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6"/>
      <c r="AC15" s="97">
        <f>'Tournament Results Data'!AB14</f>
        <v>0</v>
      </c>
      <c r="AD15" s="98"/>
      <c r="AE15" s="99"/>
      <c r="AF15" s="97">
        <f>'Tournament Results Data'!AE14</f>
        <v>0</v>
      </c>
      <c r="AG15" s="98"/>
      <c r="AH15" s="99"/>
      <c r="AI15" s="85" t="e">
        <f>'Tournament Results Data'!AH14</f>
        <v>#DIV/0!</v>
      </c>
      <c r="AJ15" s="86"/>
      <c r="AK15" s="86"/>
      <c r="AL15" s="87"/>
      <c r="AM15" s="88"/>
      <c r="AN15" s="89"/>
      <c r="AO15" s="89"/>
      <c r="AP15" s="90"/>
      <c r="AQ15" s="88">
        <f>'Tournament Results Data'!AP14</f>
        <v>0</v>
      </c>
      <c r="AR15" s="89"/>
      <c r="AS15" s="89"/>
      <c r="AT15" s="159"/>
    </row>
    <row r="16" spans="1:48" x14ac:dyDescent="0.25">
      <c r="B16" s="8" t="s">
        <v>48</v>
      </c>
      <c r="C16" s="95">
        <f>'Tournament Results Data'!B15</f>
        <v>0</v>
      </c>
      <c r="D16" s="95"/>
      <c r="E16" s="95"/>
      <c r="F16" s="95"/>
      <c r="G16" s="95"/>
      <c r="H16" s="95"/>
      <c r="I16" s="95">
        <f>'Tournament Results Data'!H15</f>
        <v>0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6"/>
      <c r="AC16" s="97">
        <f>'Tournament Results Data'!AB15</f>
        <v>0</v>
      </c>
      <c r="AD16" s="98"/>
      <c r="AE16" s="99"/>
      <c r="AF16" s="97">
        <f>'Tournament Results Data'!AE15</f>
        <v>0</v>
      </c>
      <c r="AG16" s="98"/>
      <c r="AH16" s="99"/>
      <c r="AI16" s="85" t="e">
        <f>'Tournament Results Data'!AH15</f>
        <v>#DIV/0!</v>
      </c>
      <c r="AJ16" s="86"/>
      <c r="AK16" s="86"/>
      <c r="AL16" s="87"/>
      <c r="AM16" s="88"/>
      <c r="AN16" s="89"/>
      <c r="AO16" s="89"/>
      <c r="AP16" s="90"/>
      <c r="AQ16" s="88">
        <f>'Tournament Results Data'!AP15</f>
        <v>0</v>
      </c>
      <c r="AR16" s="89"/>
      <c r="AS16" s="89"/>
      <c r="AT16" s="159"/>
      <c r="AV16" s="16"/>
    </row>
    <row r="17" spans="2:48" ht="14.1" customHeight="1" x14ac:dyDescent="0.25">
      <c r="B17" s="8" t="s">
        <v>49</v>
      </c>
      <c r="C17" s="95">
        <f>'Tournament Results Data'!B16</f>
        <v>0</v>
      </c>
      <c r="D17" s="95"/>
      <c r="E17" s="95"/>
      <c r="F17" s="95"/>
      <c r="G17" s="95"/>
      <c r="H17" s="95"/>
      <c r="I17" s="95">
        <f>'Tournament Results Data'!H16</f>
        <v>0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7">
        <f>'Tournament Results Data'!AB16</f>
        <v>0</v>
      </c>
      <c r="AD17" s="98"/>
      <c r="AE17" s="99"/>
      <c r="AF17" s="97">
        <f>'Tournament Results Data'!AE16</f>
        <v>0</v>
      </c>
      <c r="AG17" s="98"/>
      <c r="AH17" s="99"/>
      <c r="AI17" s="85" t="e">
        <f>'Tournament Results Data'!AH16</f>
        <v>#DIV/0!</v>
      </c>
      <c r="AJ17" s="86"/>
      <c r="AK17" s="86"/>
      <c r="AL17" s="87"/>
      <c r="AM17" s="88"/>
      <c r="AN17" s="89"/>
      <c r="AO17" s="89"/>
      <c r="AP17" s="90"/>
      <c r="AQ17" s="88">
        <f>'Tournament Results Data'!AP16</f>
        <v>0</v>
      </c>
      <c r="AR17" s="89"/>
      <c r="AS17" s="89"/>
      <c r="AT17" s="159"/>
      <c r="AV17" s="16"/>
    </row>
    <row r="18" spans="2:48" ht="14.1" customHeight="1" x14ac:dyDescent="0.25">
      <c r="B18" s="7"/>
      <c r="C18" s="103" t="s">
        <v>105</v>
      </c>
      <c r="D18" s="105"/>
      <c r="E18" s="103" t="str">
        <f>'Tournament Results Data'!D17</f>
        <v>Court 1</v>
      </c>
      <c r="F18" s="104"/>
      <c r="G18" s="104"/>
      <c r="H18" s="104"/>
      <c r="I18" s="104"/>
      <c r="J18" s="104"/>
      <c r="K18" s="105"/>
      <c r="L18" s="103" t="str">
        <f>'Tournament Results Data'!K17</f>
        <v>Court 2</v>
      </c>
      <c r="M18" s="104"/>
      <c r="N18" s="104"/>
      <c r="O18" s="104"/>
      <c r="P18" s="104"/>
      <c r="Q18" s="104"/>
      <c r="R18" s="105"/>
      <c r="S18" s="103" t="str">
        <f>'Tournament Results Data'!R17</f>
        <v>Court 1</v>
      </c>
      <c r="T18" s="104"/>
      <c r="U18" s="104"/>
      <c r="V18" s="104"/>
      <c r="W18" s="104"/>
      <c r="X18" s="104"/>
      <c r="Y18" s="105"/>
      <c r="Z18" s="103" t="str">
        <f>'Tournament Results Data'!Y17</f>
        <v>Court 2</v>
      </c>
      <c r="AA18" s="104"/>
      <c r="AB18" s="104"/>
      <c r="AC18" s="104"/>
      <c r="AD18" s="104"/>
      <c r="AE18" s="104"/>
      <c r="AF18" s="105"/>
      <c r="AG18" s="103" t="str">
        <f>'Tournament Results Data'!AF17</f>
        <v>Court 1</v>
      </c>
      <c r="AH18" s="104"/>
      <c r="AI18" s="104"/>
      <c r="AJ18" s="104"/>
      <c r="AK18" s="104"/>
      <c r="AL18" s="104"/>
      <c r="AM18" s="105"/>
      <c r="AN18" s="103" t="str">
        <f>'Tournament Results Data'!AM17</f>
        <v>Court 2</v>
      </c>
      <c r="AO18" s="104"/>
      <c r="AP18" s="104"/>
      <c r="AQ18" s="104"/>
      <c r="AR18" s="104"/>
      <c r="AS18" s="104"/>
      <c r="AT18" s="163"/>
    </row>
    <row r="19" spans="2:48" ht="14.1" customHeight="1" x14ac:dyDescent="0.25">
      <c r="B19" s="7"/>
      <c r="C19" s="88" t="s">
        <v>3</v>
      </c>
      <c r="D19" s="90"/>
      <c r="E19" s="88" t="str">
        <f>'Tournament Results Data'!D18</f>
        <v>8:30 AM</v>
      </c>
      <c r="F19" s="89"/>
      <c r="G19" s="89"/>
      <c r="H19" s="89"/>
      <c r="I19" s="89"/>
      <c r="J19" s="89"/>
      <c r="K19" s="90"/>
      <c r="L19" s="88" t="str">
        <f>'Tournament Results Data'!K18</f>
        <v>8:30 AM</v>
      </c>
      <c r="M19" s="89"/>
      <c r="N19" s="89"/>
      <c r="O19" s="89"/>
      <c r="P19" s="89"/>
      <c r="Q19" s="89"/>
      <c r="R19" s="90"/>
      <c r="S19" s="88" t="str">
        <f>'Tournament Results Data'!R18</f>
        <v>9:30 AM</v>
      </c>
      <c r="T19" s="89"/>
      <c r="U19" s="89"/>
      <c r="V19" s="89"/>
      <c r="W19" s="89"/>
      <c r="X19" s="89"/>
      <c r="Y19" s="90"/>
      <c r="Z19" s="88" t="str">
        <f>'Tournament Results Data'!Y18</f>
        <v>9:30 AM</v>
      </c>
      <c r="AA19" s="89"/>
      <c r="AB19" s="89"/>
      <c r="AC19" s="89"/>
      <c r="AD19" s="89"/>
      <c r="AE19" s="89"/>
      <c r="AF19" s="90"/>
      <c r="AG19" s="88" t="str">
        <f>'Tournament Results Data'!AF18</f>
        <v>ASAP</v>
      </c>
      <c r="AH19" s="89"/>
      <c r="AI19" s="89"/>
      <c r="AJ19" s="89"/>
      <c r="AK19" s="89"/>
      <c r="AL19" s="89"/>
      <c r="AM19" s="90"/>
      <c r="AN19" s="88" t="str">
        <f>'Tournament Results Data'!AM18</f>
        <v>ASAP</v>
      </c>
      <c r="AO19" s="89"/>
      <c r="AP19" s="89"/>
      <c r="AQ19" s="89"/>
      <c r="AR19" s="89"/>
      <c r="AS19" s="89"/>
      <c r="AT19" s="159"/>
    </row>
    <row r="20" spans="2:48" ht="14.1" customHeight="1" x14ac:dyDescent="0.25">
      <c r="B20" s="7"/>
      <c r="C20" s="88" t="s">
        <v>7</v>
      </c>
      <c r="D20" s="90"/>
      <c r="E20" s="88" t="str">
        <f>'Tournament Results Data'!D19</f>
        <v>1</v>
      </c>
      <c r="F20" s="89"/>
      <c r="G20" s="89"/>
      <c r="H20" s="89"/>
      <c r="I20" s="89"/>
      <c r="J20" s="89"/>
      <c r="K20" s="90"/>
      <c r="L20" s="88" t="str">
        <f>'Tournament Results Data'!K19</f>
        <v>1</v>
      </c>
      <c r="M20" s="89"/>
      <c r="N20" s="89"/>
      <c r="O20" s="89"/>
      <c r="P20" s="89"/>
      <c r="Q20" s="89"/>
      <c r="R20" s="90"/>
      <c r="S20" s="88" t="str">
        <f>'Tournament Results Data'!R19</f>
        <v>2</v>
      </c>
      <c r="T20" s="89"/>
      <c r="U20" s="89"/>
      <c r="V20" s="89"/>
      <c r="W20" s="89"/>
      <c r="X20" s="89"/>
      <c r="Y20" s="90"/>
      <c r="Z20" s="88" t="str">
        <f>'Tournament Results Data'!Y19</f>
        <v>2</v>
      </c>
      <c r="AA20" s="89"/>
      <c r="AB20" s="89"/>
      <c r="AC20" s="89"/>
      <c r="AD20" s="89"/>
      <c r="AE20" s="89"/>
      <c r="AF20" s="90"/>
      <c r="AG20" s="88" t="str">
        <f>'Tournament Results Data'!AF19</f>
        <v>3</v>
      </c>
      <c r="AH20" s="89"/>
      <c r="AI20" s="89"/>
      <c r="AJ20" s="89"/>
      <c r="AK20" s="89"/>
      <c r="AL20" s="89"/>
      <c r="AM20" s="90"/>
      <c r="AN20" s="88" t="str">
        <f>'Tournament Results Data'!AM19</f>
        <v>3</v>
      </c>
      <c r="AO20" s="89"/>
      <c r="AP20" s="89"/>
      <c r="AQ20" s="89"/>
      <c r="AR20" s="89"/>
      <c r="AS20" s="89"/>
      <c r="AT20" s="159"/>
    </row>
    <row r="21" spans="2:48" ht="14.1" customHeight="1" x14ac:dyDescent="0.25">
      <c r="B21" s="7"/>
      <c r="C21" s="88" t="s">
        <v>13</v>
      </c>
      <c r="D21" s="90"/>
      <c r="E21" s="88" t="str">
        <f>'Tournament Results Data'!D20</f>
        <v>1 vs 2 (7)</v>
      </c>
      <c r="F21" s="89"/>
      <c r="G21" s="89"/>
      <c r="H21" s="89"/>
      <c r="I21" s="89"/>
      <c r="J21" s="89"/>
      <c r="K21" s="90"/>
      <c r="L21" s="88" t="str">
        <f>'Tournament Results Data'!K20</f>
        <v>4 vs 6 (5)</v>
      </c>
      <c r="M21" s="89"/>
      <c r="N21" s="89"/>
      <c r="O21" s="89"/>
      <c r="P21" s="89"/>
      <c r="Q21" s="89"/>
      <c r="R21" s="90"/>
      <c r="S21" s="88" t="str">
        <f>'Tournament Results Data'!R20</f>
        <v>2 vs 3 (1)</v>
      </c>
      <c r="T21" s="89"/>
      <c r="U21" s="89"/>
      <c r="V21" s="89"/>
      <c r="W21" s="89"/>
      <c r="X21" s="89"/>
      <c r="Y21" s="90"/>
      <c r="Z21" s="88" t="str">
        <f>'Tournament Results Data'!Y20</f>
        <v>5 vs 7 (6)</v>
      </c>
      <c r="AA21" s="89"/>
      <c r="AB21" s="89"/>
      <c r="AC21" s="89"/>
      <c r="AD21" s="89"/>
      <c r="AE21" s="89"/>
      <c r="AF21" s="90"/>
      <c r="AG21" s="88" t="str">
        <f>'Tournament Results Data'!AF20</f>
        <v>3 vs 4 (2)</v>
      </c>
      <c r="AH21" s="89"/>
      <c r="AI21" s="89"/>
      <c r="AJ21" s="89"/>
      <c r="AK21" s="89"/>
      <c r="AL21" s="89"/>
      <c r="AM21" s="90"/>
      <c r="AN21" s="88" t="str">
        <f>'Tournament Results Data'!AM20</f>
        <v>1 vs 6 (7)</v>
      </c>
      <c r="AO21" s="89"/>
      <c r="AP21" s="89"/>
      <c r="AQ21" s="89"/>
      <c r="AR21" s="89"/>
      <c r="AS21" s="89"/>
      <c r="AT21" s="159"/>
    </row>
    <row r="22" spans="2:48" ht="14.1" customHeight="1" x14ac:dyDescent="0.25">
      <c r="B22" s="7"/>
      <c r="C22" s="88" t="s">
        <v>14</v>
      </c>
      <c r="D22" s="90"/>
      <c r="E22" s="144">
        <f>'Tournament Results Data'!D21</f>
        <v>0</v>
      </c>
      <c r="F22" s="145"/>
      <c r="G22" s="145"/>
      <c r="H22" s="4" t="str">
        <f>'Tournament Results Data'!G21</f>
        <v>-</v>
      </c>
      <c r="I22" s="146">
        <f>'Tournament Results Data'!H21</f>
        <v>0</v>
      </c>
      <c r="J22" s="146"/>
      <c r="K22" s="147"/>
      <c r="L22" s="144">
        <f>'Tournament Results Data'!K21</f>
        <v>0</v>
      </c>
      <c r="M22" s="145"/>
      <c r="N22" s="145"/>
      <c r="O22" s="4" t="str">
        <f>'Tournament Results Data'!N21</f>
        <v>-</v>
      </c>
      <c r="P22" s="146">
        <f>'Tournament Results Data'!O21</f>
        <v>0</v>
      </c>
      <c r="Q22" s="146"/>
      <c r="R22" s="147"/>
      <c r="S22" s="144">
        <f>'Tournament Results Data'!R21</f>
        <v>0</v>
      </c>
      <c r="T22" s="145"/>
      <c r="U22" s="145"/>
      <c r="V22" s="4" t="str">
        <f>'Tournament Results Data'!U21</f>
        <v>-</v>
      </c>
      <c r="W22" s="146">
        <f>'Tournament Results Data'!V21</f>
        <v>0</v>
      </c>
      <c r="X22" s="146"/>
      <c r="Y22" s="147"/>
      <c r="Z22" s="144">
        <f>'Tournament Results Data'!Y21</f>
        <v>0</v>
      </c>
      <c r="AA22" s="145"/>
      <c r="AB22" s="145"/>
      <c r="AC22" s="4" t="str">
        <f>'Tournament Results Data'!AB21</f>
        <v>-</v>
      </c>
      <c r="AD22" s="146">
        <f>'Tournament Results Data'!AC21</f>
        <v>0</v>
      </c>
      <c r="AE22" s="146"/>
      <c r="AF22" s="147"/>
      <c r="AG22" s="144">
        <f>'Tournament Results Data'!AF21</f>
        <v>0</v>
      </c>
      <c r="AH22" s="145"/>
      <c r="AI22" s="145"/>
      <c r="AJ22" s="4" t="str">
        <f>'Tournament Results Data'!AI21</f>
        <v>-</v>
      </c>
      <c r="AK22" s="146">
        <f>'Tournament Results Data'!AJ21</f>
        <v>0</v>
      </c>
      <c r="AL22" s="146"/>
      <c r="AM22" s="147"/>
      <c r="AN22" s="144">
        <f>'Tournament Results Data'!AM21</f>
        <v>0</v>
      </c>
      <c r="AO22" s="145"/>
      <c r="AP22" s="145"/>
      <c r="AQ22" s="4" t="str">
        <f>'Tournament Results Data'!AP21</f>
        <v>-</v>
      </c>
      <c r="AR22" s="146">
        <f>'Tournament Results Data'!AQ21</f>
        <v>0</v>
      </c>
      <c r="AS22" s="146"/>
      <c r="AT22" s="168"/>
    </row>
    <row r="23" spans="2:48" ht="14.1" customHeight="1" thickBot="1" x14ac:dyDescent="0.3">
      <c r="B23" s="7"/>
      <c r="C23" s="140" t="s">
        <v>15</v>
      </c>
      <c r="D23" s="141"/>
      <c r="E23" s="152">
        <f>'Tournament Results Data'!D22</f>
        <v>0</v>
      </c>
      <c r="F23" s="153"/>
      <c r="G23" s="153"/>
      <c r="H23" s="35" t="str">
        <f>'Tournament Results Data'!G22</f>
        <v>-</v>
      </c>
      <c r="I23" s="154">
        <f>'Tournament Results Data'!H22</f>
        <v>0</v>
      </c>
      <c r="J23" s="154"/>
      <c r="K23" s="155"/>
      <c r="L23" s="152">
        <f>'Tournament Results Data'!K22</f>
        <v>0</v>
      </c>
      <c r="M23" s="153"/>
      <c r="N23" s="153"/>
      <c r="O23" s="35" t="str">
        <f>'Tournament Results Data'!N22</f>
        <v>-</v>
      </c>
      <c r="P23" s="154">
        <f>'Tournament Results Data'!O22</f>
        <v>0</v>
      </c>
      <c r="Q23" s="154"/>
      <c r="R23" s="155"/>
      <c r="S23" s="152">
        <f>'Tournament Results Data'!R22</f>
        <v>0</v>
      </c>
      <c r="T23" s="153"/>
      <c r="U23" s="153"/>
      <c r="V23" s="35" t="str">
        <f>'Tournament Results Data'!U22</f>
        <v>-</v>
      </c>
      <c r="W23" s="154">
        <f>'Tournament Results Data'!V22</f>
        <v>0</v>
      </c>
      <c r="X23" s="154"/>
      <c r="Y23" s="155"/>
      <c r="Z23" s="152">
        <f>'Tournament Results Data'!Y22</f>
        <v>0</v>
      </c>
      <c r="AA23" s="153"/>
      <c r="AB23" s="153"/>
      <c r="AC23" s="35" t="str">
        <f>'Tournament Results Data'!AB22</f>
        <v>-</v>
      </c>
      <c r="AD23" s="154">
        <f>'Tournament Results Data'!AC22</f>
        <v>0</v>
      </c>
      <c r="AE23" s="154"/>
      <c r="AF23" s="155"/>
      <c r="AG23" s="152">
        <f>'Tournament Results Data'!AF22</f>
        <v>0</v>
      </c>
      <c r="AH23" s="153"/>
      <c r="AI23" s="153"/>
      <c r="AJ23" s="35" t="str">
        <f>'Tournament Results Data'!AI22</f>
        <v>-</v>
      </c>
      <c r="AK23" s="154">
        <f>'Tournament Results Data'!AJ22</f>
        <v>0</v>
      </c>
      <c r="AL23" s="154"/>
      <c r="AM23" s="155"/>
      <c r="AN23" s="152">
        <f>'Tournament Results Data'!AM22</f>
        <v>0</v>
      </c>
      <c r="AO23" s="153"/>
      <c r="AP23" s="153"/>
      <c r="AQ23" s="35" t="str">
        <f>'Tournament Results Data'!AP22</f>
        <v>-</v>
      </c>
      <c r="AR23" s="154">
        <f>'Tournament Results Data'!AQ22</f>
        <v>0</v>
      </c>
      <c r="AS23" s="154"/>
      <c r="AT23" s="162"/>
    </row>
    <row r="24" spans="2:48" ht="14.1" customHeight="1" x14ac:dyDescent="0.25">
      <c r="B24" s="7"/>
      <c r="C24" s="103" t="s">
        <v>105</v>
      </c>
      <c r="D24" s="105"/>
      <c r="E24" s="103" t="str">
        <f>'Tournament Results Data'!D23</f>
        <v>Court 1</v>
      </c>
      <c r="F24" s="104"/>
      <c r="G24" s="104"/>
      <c r="H24" s="104"/>
      <c r="I24" s="104"/>
      <c r="J24" s="104"/>
      <c r="K24" s="105"/>
      <c r="L24" s="103" t="str">
        <f>'Tournament Results Data'!K23</f>
        <v>Court 2</v>
      </c>
      <c r="M24" s="104"/>
      <c r="N24" s="104"/>
      <c r="O24" s="104"/>
      <c r="P24" s="104"/>
      <c r="Q24" s="104"/>
      <c r="R24" s="105"/>
      <c r="S24" s="103" t="str">
        <f>'Tournament Results Data'!R23</f>
        <v>Court 1</v>
      </c>
      <c r="T24" s="104"/>
      <c r="U24" s="104"/>
      <c r="V24" s="104"/>
      <c r="W24" s="104"/>
      <c r="X24" s="104"/>
      <c r="Y24" s="105"/>
      <c r="Z24" s="103" t="str">
        <f>'Tournament Results Data'!Y23</f>
        <v>Court 2</v>
      </c>
      <c r="AA24" s="104"/>
      <c r="AB24" s="104"/>
      <c r="AC24" s="104"/>
      <c r="AD24" s="104"/>
      <c r="AE24" s="104"/>
      <c r="AF24" s="105"/>
      <c r="AG24" s="103" t="str">
        <f>'Tournament Results Data'!AF23</f>
        <v>Court 1</v>
      </c>
      <c r="AH24" s="104"/>
      <c r="AI24" s="104"/>
      <c r="AJ24" s="104"/>
      <c r="AK24" s="104"/>
      <c r="AL24" s="104"/>
      <c r="AM24" s="105"/>
      <c r="AN24" s="103" t="str">
        <f>'Tournament Results Data'!AM23</f>
        <v>Court 2</v>
      </c>
      <c r="AO24" s="104"/>
      <c r="AP24" s="104"/>
      <c r="AQ24" s="104"/>
      <c r="AR24" s="104"/>
      <c r="AS24" s="104"/>
      <c r="AT24" s="163"/>
    </row>
    <row r="25" spans="2:48" ht="14.1" customHeight="1" x14ac:dyDescent="0.25">
      <c r="B25" s="7"/>
      <c r="C25" s="88" t="s">
        <v>3</v>
      </c>
      <c r="D25" s="90"/>
      <c r="E25" s="88" t="str">
        <f>'Tournament Results Data'!D24</f>
        <v>ASAP</v>
      </c>
      <c r="F25" s="89"/>
      <c r="G25" s="89"/>
      <c r="H25" s="89"/>
      <c r="I25" s="89"/>
      <c r="J25" s="89"/>
      <c r="K25" s="90"/>
      <c r="L25" s="88" t="str">
        <f>'Tournament Results Data'!K24</f>
        <v>ASAP</v>
      </c>
      <c r="M25" s="89"/>
      <c r="N25" s="89"/>
      <c r="O25" s="89"/>
      <c r="P25" s="89"/>
      <c r="Q25" s="89"/>
      <c r="R25" s="90"/>
      <c r="S25" s="88" t="str">
        <f>'Tournament Results Data'!R24</f>
        <v>ASAP</v>
      </c>
      <c r="T25" s="89"/>
      <c r="U25" s="89"/>
      <c r="V25" s="89"/>
      <c r="W25" s="89"/>
      <c r="X25" s="89"/>
      <c r="Y25" s="90"/>
      <c r="Z25" s="88" t="str">
        <f>'Tournament Results Data'!Y24</f>
        <v>ASAP</v>
      </c>
      <c r="AA25" s="89"/>
      <c r="AB25" s="89"/>
      <c r="AC25" s="89"/>
      <c r="AD25" s="89"/>
      <c r="AE25" s="89"/>
      <c r="AF25" s="90"/>
      <c r="AG25" s="88" t="str">
        <f>'Tournament Results Data'!AF24</f>
        <v>ASAP</v>
      </c>
      <c r="AH25" s="89"/>
      <c r="AI25" s="89"/>
      <c r="AJ25" s="89"/>
      <c r="AK25" s="89"/>
      <c r="AL25" s="89"/>
      <c r="AM25" s="90"/>
      <c r="AN25" s="88" t="str">
        <f>'Tournament Results Data'!AM24</f>
        <v>ASAP</v>
      </c>
      <c r="AO25" s="89"/>
      <c r="AP25" s="89"/>
      <c r="AQ25" s="89"/>
      <c r="AR25" s="89"/>
      <c r="AS25" s="89"/>
      <c r="AT25" s="159"/>
    </row>
    <row r="26" spans="2:48" ht="14.1" customHeight="1" x14ac:dyDescent="0.25">
      <c r="B26" s="7"/>
      <c r="C26" s="88" t="s">
        <v>7</v>
      </c>
      <c r="D26" s="90"/>
      <c r="E26" s="88" t="str">
        <f>'Tournament Results Data'!D25</f>
        <v>4</v>
      </c>
      <c r="F26" s="89"/>
      <c r="G26" s="89"/>
      <c r="H26" s="89"/>
      <c r="I26" s="89"/>
      <c r="J26" s="89"/>
      <c r="K26" s="90"/>
      <c r="L26" s="88" t="str">
        <f>'Tournament Results Data'!K25</f>
        <v>4</v>
      </c>
      <c r="M26" s="89"/>
      <c r="N26" s="89"/>
      <c r="O26" s="89"/>
      <c r="P26" s="89"/>
      <c r="Q26" s="89"/>
      <c r="R26" s="90"/>
      <c r="S26" s="88" t="str">
        <f>'Tournament Results Data'!R25</f>
        <v>5</v>
      </c>
      <c r="T26" s="89"/>
      <c r="U26" s="89"/>
      <c r="V26" s="89"/>
      <c r="W26" s="89"/>
      <c r="X26" s="89"/>
      <c r="Y26" s="90"/>
      <c r="Z26" s="88" t="str">
        <f>'Tournament Results Data'!Y25</f>
        <v>5</v>
      </c>
      <c r="AA26" s="89"/>
      <c r="AB26" s="89"/>
      <c r="AC26" s="89"/>
      <c r="AD26" s="89"/>
      <c r="AE26" s="89"/>
      <c r="AF26" s="90"/>
      <c r="AG26" s="88" t="str">
        <f>'Tournament Results Data'!AF25</f>
        <v>6</v>
      </c>
      <c r="AH26" s="89"/>
      <c r="AI26" s="89"/>
      <c r="AJ26" s="89"/>
      <c r="AK26" s="89"/>
      <c r="AL26" s="89"/>
      <c r="AM26" s="90"/>
      <c r="AN26" s="88" t="str">
        <f>'Tournament Results Data'!AM25</f>
        <v>6</v>
      </c>
      <c r="AO26" s="89"/>
      <c r="AP26" s="89"/>
      <c r="AQ26" s="89"/>
      <c r="AR26" s="89"/>
      <c r="AS26" s="89"/>
      <c r="AT26" s="159"/>
    </row>
    <row r="27" spans="2:48" ht="14.1" customHeight="1" x14ac:dyDescent="0.25">
      <c r="B27" s="7"/>
      <c r="C27" s="88" t="s">
        <v>13</v>
      </c>
      <c r="D27" s="90"/>
      <c r="E27" s="88" t="str">
        <f>'Tournament Results Data'!D26</f>
        <v>4 vs 5 (3)</v>
      </c>
      <c r="F27" s="89"/>
      <c r="G27" s="89"/>
      <c r="H27" s="89"/>
      <c r="I27" s="89"/>
      <c r="J27" s="89"/>
      <c r="K27" s="90"/>
      <c r="L27" s="88" t="str">
        <f>'Tournament Results Data'!K26</f>
        <v>2 vs 7 (1)</v>
      </c>
      <c r="M27" s="89"/>
      <c r="N27" s="89"/>
      <c r="O27" s="89"/>
      <c r="P27" s="89"/>
      <c r="Q27" s="89"/>
      <c r="R27" s="90"/>
      <c r="S27" s="88" t="str">
        <f>'Tournament Results Data'!R26</f>
        <v>5 vs 6 (4)</v>
      </c>
      <c r="T27" s="89"/>
      <c r="U27" s="89"/>
      <c r="V27" s="89"/>
      <c r="W27" s="89"/>
      <c r="X27" s="89"/>
      <c r="Y27" s="90"/>
      <c r="Z27" s="88" t="str">
        <f>'Tournament Results Data'!Y26</f>
        <v>3 vs 1 (2)</v>
      </c>
      <c r="AA27" s="89"/>
      <c r="AB27" s="89"/>
      <c r="AC27" s="89"/>
      <c r="AD27" s="89"/>
      <c r="AE27" s="89"/>
      <c r="AF27" s="90"/>
      <c r="AG27" s="88" t="str">
        <f>'Tournament Results Data'!AF26</f>
        <v>6 vs 7 (5)</v>
      </c>
      <c r="AH27" s="89"/>
      <c r="AI27" s="89"/>
      <c r="AJ27" s="89"/>
      <c r="AK27" s="89"/>
      <c r="AL27" s="89"/>
      <c r="AM27" s="90"/>
      <c r="AN27" s="88" t="str">
        <f>'Tournament Results Data'!AM26</f>
        <v>4 vs 2 (3)</v>
      </c>
      <c r="AO27" s="89"/>
      <c r="AP27" s="89"/>
      <c r="AQ27" s="89"/>
      <c r="AR27" s="89"/>
      <c r="AS27" s="89"/>
      <c r="AT27" s="159"/>
    </row>
    <row r="28" spans="2:48" x14ac:dyDescent="0.25">
      <c r="B28" s="7"/>
      <c r="C28" s="88" t="s">
        <v>14</v>
      </c>
      <c r="D28" s="90"/>
      <c r="E28" s="144">
        <f>'Tournament Results Data'!D27</f>
        <v>0</v>
      </c>
      <c r="F28" s="145"/>
      <c r="G28" s="145"/>
      <c r="H28" s="4" t="str">
        <f>'Tournament Results Data'!G27</f>
        <v>-</v>
      </c>
      <c r="I28" s="146">
        <f>'Tournament Results Data'!H27</f>
        <v>0</v>
      </c>
      <c r="J28" s="146"/>
      <c r="K28" s="147"/>
      <c r="L28" s="144">
        <f>'Tournament Results Data'!K27</f>
        <v>0</v>
      </c>
      <c r="M28" s="145"/>
      <c r="N28" s="145"/>
      <c r="O28" s="4" t="str">
        <f>'Tournament Results Data'!N27</f>
        <v>-</v>
      </c>
      <c r="P28" s="146">
        <f>'Tournament Results Data'!O27</f>
        <v>0</v>
      </c>
      <c r="Q28" s="146"/>
      <c r="R28" s="147"/>
      <c r="S28" s="144">
        <f>'Tournament Results Data'!R27</f>
        <v>0</v>
      </c>
      <c r="T28" s="145"/>
      <c r="U28" s="145"/>
      <c r="V28" s="4" t="str">
        <f>'Tournament Results Data'!U27</f>
        <v>-</v>
      </c>
      <c r="W28" s="146">
        <f>'Tournament Results Data'!V27</f>
        <v>0</v>
      </c>
      <c r="X28" s="146"/>
      <c r="Y28" s="147"/>
      <c r="Z28" s="144">
        <f>'Tournament Results Data'!Y27</f>
        <v>0</v>
      </c>
      <c r="AA28" s="145"/>
      <c r="AB28" s="145"/>
      <c r="AC28" s="4" t="str">
        <f>'Tournament Results Data'!AB27</f>
        <v>-</v>
      </c>
      <c r="AD28" s="146">
        <f>'Tournament Results Data'!AC27</f>
        <v>0</v>
      </c>
      <c r="AE28" s="146"/>
      <c r="AF28" s="147"/>
      <c r="AG28" s="144">
        <f>'Tournament Results Data'!AF27</f>
        <v>0</v>
      </c>
      <c r="AH28" s="145"/>
      <c r="AI28" s="145"/>
      <c r="AJ28" s="4" t="str">
        <f>'Tournament Results Data'!AI27</f>
        <v>-</v>
      </c>
      <c r="AK28" s="146">
        <f>'Tournament Results Data'!AJ27</f>
        <v>0</v>
      </c>
      <c r="AL28" s="146"/>
      <c r="AM28" s="147"/>
      <c r="AN28" s="144">
        <f>'Tournament Results Data'!AM27</f>
        <v>0</v>
      </c>
      <c r="AO28" s="145"/>
      <c r="AP28" s="145"/>
      <c r="AQ28" s="4" t="str">
        <f>'Tournament Results Data'!AP27</f>
        <v>-</v>
      </c>
      <c r="AR28" s="146">
        <f>'Tournament Results Data'!AQ27</f>
        <v>0</v>
      </c>
      <c r="AS28" s="146"/>
      <c r="AT28" s="168"/>
    </row>
    <row r="29" spans="2:48" ht="13.8" thickBot="1" x14ac:dyDescent="0.3">
      <c r="B29" s="9"/>
      <c r="C29" s="140" t="s">
        <v>15</v>
      </c>
      <c r="D29" s="141"/>
      <c r="E29" s="152">
        <f>'Tournament Results Data'!D28</f>
        <v>0</v>
      </c>
      <c r="F29" s="153"/>
      <c r="G29" s="153"/>
      <c r="H29" s="35" t="str">
        <f>'Tournament Results Data'!G28</f>
        <v>-</v>
      </c>
      <c r="I29" s="154">
        <f>'Tournament Results Data'!H28</f>
        <v>0</v>
      </c>
      <c r="J29" s="154"/>
      <c r="K29" s="155"/>
      <c r="L29" s="152">
        <f>'Tournament Results Data'!K28</f>
        <v>0</v>
      </c>
      <c r="M29" s="153"/>
      <c r="N29" s="153"/>
      <c r="O29" s="35" t="str">
        <f>'Tournament Results Data'!N28</f>
        <v>-</v>
      </c>
      <c r="P29" s="154">
        <f>'Tournament Results Data'!O28</f>
        <v>0</v>
      </c>
      <c r="Q29" s="154"/>
      <c r="R29" s="155"/>
      <c r="S29" s="152">
        <f>'Tournament Results Data'!R28</f>
        <v>0</v>
      </c>
      <c r="T29" s="153"/>
      <c r="U29" s="153"/>
      <c r="V29" s="35" t="str">
        <f>'Tournament Results Data'!U28</f>
        <v>-</v>
      </c>
      <c r="W29" s="154">
        <f>'Tournament Results Data'!V28</f>
        <v>0</v>
      </c>
      <c r="X29" s="154"/>
      <c r="Y29" s="155"/>
      <c r="Z29" s="152">
        <f>'Tournament Results Data'!Y28</f>
        <v>0</v>
      </c>
      <c r="AA29" s="153"/>
      <c r="AB29" s="153"/>
      <c r="AC29" s="35" t="str">
        <f>'Tournament Results Data'!AB28</f>
        <v>-</v>
      </c>
      <c r="AD29" s="154">
        <f>'Tournament Results Data'!AC28</f>
        <v>0</v>
      </c>
      <c r="AE29" s="154"/>
      <c r="AF29" s="155"/>
      <c r="AG29" s="152">
        <f>'Tournament Results Data'!AF28</f>
        <v>0</v>
      </c>
      <c r="AH29" s="153"/>
      <c r="AI29" s="153"/>
      <c r="AJ29" s="35" t="str">
        <f>'Tournament Results Data'!AI28</f>
        <v>-</v>
      </c>
      <c r="AK29" s="154">
        <f>'Tournament Results Data'!AJ28</f>
        <v>0</v>
      </c>
      <c r="AL29" s="154"/>
      <c r="AM29" s="155"/>
      <c r="AN29" s="152">
        <f>'Tournament Results Data'!AM28</f>
        <v>0</v>
      </c>
      <c r="AO29" s="153"/>
      <c r="AP29" s="153"/>
      <c r="AQ29" s="35" t="str">
        <f>'Tournament Results Data'!AP28</f>
        <v>-</v>
      </c>
      <c r="AR29" s="154">
        <f>'Tournament Results Data'!AQ28</f>
        <v>0</v>
      </c>
      <c r="AS29" s="154"/>
      <c r="AT29" s="162"/>
    </row>
    <row r="30" spans="2:48" x14ac:dyDescent="0.25">
      <c r="B30" s="7"/>
      <c r="C30" s="103" t="s">
        <v>105</v>
      </c>
      <c r="D30" s="105"/>
      <c r="E30" s="103" t="str">
        <f>'Tournament Results Data'!D29</f>
        <v>Court 1</v>
      </c>
      <c r="F30" s="104"/>
      <c r="G30" s="104"/>
      <c r="H30" s="104"/>
      <c r="I30" s="104"/>
      <c r="J30" s="104"/>
      <c r="K30" s="105"/>
      <c r="L30" s="103" t="str">
        <f>'Tournament Results Data'!K29</f>
        <v>Court 2</v>
      </c>
      <c r="M30" s="104"/>
      <c r="N30" s="104"/>
      <c r="O30" s="104"/>
      <c r="P30" s="104"/>
      <c r="Q30" s="104"/>
      <c r="R30" s="105"/>
      <c r="S30" s="103" t="str">
        <f>'Tournament Results Data'!R29</f>
        <v>Court 1</v>
      </c>
      <c r="T30" s="104"/>
      <c r="U30" s="104"/>
      <c r="V30" s="104"/>
      <c r="W30" s="104"/>
      <c r="X30" s="104"/>
      <c r="Y30" s="105"/>
      <c r="Z30" s="103" t="str">
        <f>'Tournament Results Data'!Y29</f>
        <v>Court 2</v>
      </c>
      <c r="AA30" s="104"/>
      <c r="AB30" s="104"/>
      <c r="AC30" s="104"/>
      <c r="AD30" s="104"/>
      <c r="AE30" s="104"/>
      <c r="AF30" s="105"/>
      <c r="AG30" s="103" t="str">
        <f>'Tournament Results Data'!AF29</f>
        <v>Court 1</v>
      </c>
      <c r="AH30" s="104"/>
      <c r="AI30" s="104"/>
      <c r="AJ30" s="104"/>
      <c r="AK30" s="104"/>
      <c r="AL30" s="104"/>
      <c r="AM30" s="105"/>
      <c r="AN30" s="103" t="str">
        <f>'Tournament Results Data'!AM29</f>
        <v>Court 2</v>
      </c>
      <c r="AO30" s="104"/>
      <c r="AP30" s="104"/>
      <c r="AQ30" s="104"/>
      <c r="AR30" s="104"/>
      <c r="AS30" s="104"/>
      <c r="AT30" s="163"/>
    </row>
    <row r="31" spans="2:48" x14ac:dyDescent="0.25">
      <c r="B31" s="7"/>
      <c r="C31" s="88" t="s">
        <v>3</v>
      </c>
      <c r="D31" s="90"/>
      <c r="E31" s="88" t="str">
        <f>'Tournament Results Data'!D30</f>
        <v>ASAP</v>
      </c>
      <c r="F31" s="89"/>
      <c r="G31" s="89"/>
      <c r="H31" s="89"/>
      <c r="I31" s="89"/>
      <c r="J31" s="89"/>
      <c r="K31" s="90"/>
      <c r="L31" s="88" t="str">
        <f>'Tournament Results Data'!K30</f>
        <v>ASAP</v>
      </c>
      <c r="M31" s="89"/>
      <c r="N31" s="89"/>
      <c r="O31" s="89"/>
      <c r="P31" s="89"/>
      <c r="Q31" s="89"/>
      <c r="R31" s="90"/>
      <c r="S31" s="88" t="str">
        <f>'Tournament Results Data'!R30</f>
        <v>ASAP</v>
      </c>
      <c r="T31" s="89"/>
      <c r="U31" s="89"/>
      <c r="V31" s="89"/>
      <c r="W31" s="89"/>
      <c r="X31" s="89"/>
      <c r="Y31" s="90"/>
      <c r="Z31" s="88" t="str">
        <f>'Tournament Results Data'!Y30</f>
        <v>ASAP</v>
      </c>
      <c r="AA31" s="89"/>
      <c r="AB31" s="89"/>
      <c r="AC31" s="89"/>
      <c r="AD31" s="89"/>
      <c r="AE31" s="89"/>
      <c r="AF31" s="90"/>
      <c r="AG31" s="88" t="str">
        <f>'Tournament Results Data'!AF30</f>
        <v>ASAP</v>
      </c>
      <c r="AH31" s="89"/>
      <c r="AI31" s="89"/>
      <c r="AJ31" s="89"/>
      <c r="AK31" s="89"/>
      <c r="AL31" s="89"/>
      <c r="AM31" s="90"/>
      <c r="AN31" s="88" t="str">
        <f>'Tournament Results Data'!AM30</f>
        <v>ASAP</v>
      </c>
      <c r="AO31" s="89"/>
      <c r="AP31" s="89"/>
      <c r="AQ31" s="89"/>
      <c r="AR31" s="89"/>
      <c r="AS31" s="89"/>
      <c r="AT31" s="159"/>
    </row>
    <row r="32" spans="2:48" x14ac:dyDescent="0.25">
      <c r="B32" s="7"/>
      <c r="C32" s="88" t="s">
        <v>7</v>
      </c>
      <c r="D32" s="90"/>
      <c r="E32" s="88" t="str">
        <f>'Tournament Results Data'!D31</f>
        <v>7</v>
      </c>
      <c r="F32" s="89"/>
      <c r="G32" s="89"/>
      <c r="H32" s="89"/>
      <c r="I32" s="89"/>
      <c r="J32" s="89"/>
      <c r="K32" s="90"/>
      <c r="L32" s="88" t="str">
        <f>'Tournament Results Data'!K31</f>
        <v>7</v>
      </c>
      <c r="M32" s="89"/>
      <c r="N32" s="89"/>
      <c r="O32" s="89"/>
      <c r="P32" s="89"/>
      <c r="Q32" s="89"/>
      <c r="R32" s="90"/>
      <c r="S32" s="88" t="str">
        <f>'Tournament Results Data'!R31</f>
        <v>8</v>
      </c>
      <c r="T32" s="89"/>
      <c r="U32" s="89"/>
      <c r="V32" s="89"/>
      <c r="W32" s="89"/>
      <c r="X32" s="89"/>
      <c r="Y32" s="90"/>
      <c r="Z32" s="88" t="str">
        <f>'Tournament Results Data'!Y31</f>
        <v>8</v>
      </c>
      <c r="AA32" s="89"/>
      <c r="AB32" s="89"/>
      <c r="AC32" s="89"/>
      <c r="AD32" s="89"/>
      <c r="AE32" s="89"/>
      <c r="AF32" s="90"/>
      <c r="AG32" s="88" t="str">
        <f>'Tournament Results Data'!AF31</f>
        <v>9</v>
      </c>
      <c r="AH32" s="89"/>
      <c r="AI32" s="89"/>
      <c r="AJ32" s="89"/>
      <c r="AK32" s="89"/>
      <c r="AL32" s="89"/>
      <c r="AM32" s="90"/>
      <c r="AN32" s="88" t="str">
        <f>'Tournament Results Data'!AM31</f>
        <v>9</v>
      </c>
      <c r="AO32" s="89"/>
      <c r="AP32" s="89"/>
      <c r="AQ32" s="89"/>
      <c r="AR32" s="89"/>
      <c r="AS32" s="89"/>
      <c r="AT32" s="159"/>
    </row>
    <row r="33" spans="2:46" x14ac:dyDescent="0.25">
      <c r="B33" s="7"/>
      <c r="C33" s="88" t="s">
        <v>13</v>
      </c>
      <c r="D33" s="90"/>
      <c r="E33" s="88" t="str">
        <f>'Tournament Results Data'!D32</f>
        <v>7 vs 1 (6)</v>
      </c>
      <c r="F33" s="89"/>
      <c r="G33" s="89"/>
      <c r="H33" s="89"/>
      <c r="I33" s="89"/>
      <c r="J33" s="89"/>
      <c r="K33" s="90"/>
      <c r="L33" s="88" t="str">
        <f>'Tournament Results Data'!K32</f>
        <v>5 vs 3 (4)</v>
      </c>
      <c r="M33" s="89"/>
      <c r="N33" s="89"/>
      <c r="O33" s="89"/>
      <c r="P33" s="89"/>
      <c r="Q33" s="89"/>
      <c r="R33" s="90"/>
      <c r="S33" s="88" t="str">
        <f>'Tournament Results Data'!R32</f>
        <v>1 vs 4 (5)</v>
      </c>
      <c r="T33" s="89"/>
      <c r="U33" s="89"/>
      <c r="V33" s="89"/>
      <c r="W33" s="89"/>
      <c r="X33" s="89"/>
      <c r="Y33" s="90"/>
      <c r="Z33" s="88" t="str">
        <f>'Tournament Results Data'!Y32</f>
        <v>2 vs 6 (7)</v>
      </c>
      <c r="AA33" s="89"/>
      <c r="AB33" s="89"/>
      <c r="AC33" s="89"/>
      <c r="AD33" s="89"/>
      <c r="AE33" s="89"/>
      <c r="AF33" s="90"/>
      <c r="AG33" s="88" t="str">
        <f>'Tournament Results Data'!AF32</f>
        <v>2 vs 5 (1)</v>
      </c>
      <c r="AH33" s="89"/>
      <c r="AI33" s="89"/>
      <c r="AJ33" s="89"/>
      <c r="AK33" s="89"/>
      <c r="AL33" s="89"/>
      <c r="AM33" s="90"/>
      <c r="AN33" s="88" t="str">
        <f>'Tournament Results Data'!AM32</f>
        <v>3 vs 7 (6)</v>
      </c>
      <c r="AO33" s="89"/>
      <c r="AP33" s="89"/>
      <c r="AQ33" s="89"/>
      <c r="AR33" s="89"/>
      <c r="AS33" s="89"/>
      <c r="AT33" s="159"/>
    </row>
    <row r="34" spans="2:46" x14ac:dyDescent="0.25">
      <c r="B34" s="7"/>
      <c r="C34" s="88" t="s">
        <v>14</v>
      </c>
      <c r="D34" s="90"/>
      <c r="E34" s="144">
        <f>'Tournament Results Data'!D33</f>
        <v>0</v>
      </c>
      <c r="F34" s="145"/>
      <c r="G34" s="145"/>
      <c r="H34" s="4" t="str">
        <f>'Tournament Results Data'!G33</f>
        <v>-</v>
      </c>
      <c r="I34" s="146">
        <f>'Tournament Results Data'!H33</f>
        <v>0</v>
      </c>
      <c r="J34" s="146"/>
      <c r="K34" s="147"/>
      <c r="L34" s="144">
        <f>'Tournament Results Data'!K33</f>
        <v>0</v>
      </c>
      <c r="M34" s="145"/>
      <c r="N34" s="145"/>
      <c r="O34" s="4" t="str">
        <f>'Tournament Results Data'!N33</f>
        <v>-</v>
      </c>
      <c r="P34" s="146">
        <f>'Tournament Results Data'!O33</f>
        <v>0</v>
      </c>
      <c r="Q34" s="146"/>
      <c r="R34" s="147"/>
      <c r="S34" s="144">
        <f>'Tournament Results Data'!R33</f>
        <v>0</v>
      </c>
      <c r="T34" s="145"/>
      <c r="U34" s="145"/>
      <c r="V34" s="4" t="str">
        <f>'Tournament Results Data'!U33</f>
        <v>-</v>
      </c>
      <c r="W34" s="146">
        <f>'Tournament Results Data'!V33</f>
        <v>0</v>
      </c>
      <c r="X34" s="146"/>
      <c r="Y34" s="147"/>
      <c r="Z34" s="144">
        <f>'Tournament Results Data'!Y33</f>
        <v>0</v>
      </c>
      <c r="AA34" s="145"/>
      <c r="AB34" s="145"/>
      <c r="AC34" s="4" t="str">
        <f>'Tournament Results Data'!AB33</f>
        <v>-</v>
      </c>
      <c r="AD34" s="146">
        <f>'Tournament Results Data'!AC33</f>
        <v>0</v>
      </c>
      <c r="AE34" s="146"/>
      <c r="AF34" s="147"/>
      <c r="AG34" s="144">
        <f>'Tournament Results Data'!AF33</f>
        <v>0</v>
      </c>
      <c r="AH34" s="145"/>
      <c r="AI34" s="145"/>
      <c r="AJ34" s="4" t="str">
        <f>'Tournament Results Data'!AI33</f>
        <v>-</v>
      </c>
      <c r="AK34" s="146">
        <f>'Tournament Results Data'!AJ33</f>
        <v>0</v>
      </c>
      <c r="AL34" s="146"/>
      <c r="AM34" s="147"/>
      <c r="AN34" s="144">
        <f>'Tournament Results Data'!AM33</f>
        <v>0</v>
      </c>
      <c r="AO34" s="145"/>
      <c r="AP34" s="145"/>
      <c r="AQ34" s="4" t="str">
        <f>'Tournament Results Data'!AP33</f>
        <v>-</v>
      </c>
      <c r="AR34" s="146">
        <f>'Tournament Results Data'!AQ33</f>
        <v>0</v>
      </c>
      <c r="AS34" s="146"/>
      <c r="AT34" s="168"/>
    </row>
    <row r="35" spans="2:46" ht="13.8" thickBot="1" x14ac:dyDescent="0.3">
      <c r="B35" s="7"/>
      <c r="C35" s="140" t="s">
        <v>15</v>
      </c>
      <c r="D35" s="141"/>
      <c r="E35" s="152">
        <f>'Tournament Results Data'!D34</f>
        <v>0</v>
      </c>
      <c r="F35" s="153"/>
      <c r="G35" s="153"/>
      <c r="H35" s="35" t="str">
        <f>'Tournament Results Data'!G34</f>
        <v>-</v>
      </c>
      <c r="I35" s="154">
        <f>'Tournament Results Data'!H34</f>
        <v>0</v>
      </c>
      <c r="J35" s="154"/>
      <c r="K35" s="155"/>
      <c r="L35" s="152">
        <f>'Tournament Results Data'!K34</f>
        <v>0</v>
      </c>
      <c r="M35" s="153"/>
      <c r="N35" s="153"/>
      <c r="O35" s="35" t="str">
        <f>'Tournament Results Data'!N34</f>
        <v>-</v>
      </c>
      <c r="P35" s="154">
        <f>'Tournament Results Data'!O34</f>
        <v>0</v>
      </c>
      <c r="Q35" s="154"/>
      <c r="R35" s="155"/>
      <c r="S35" s="152">
        <f>'Tournament Results Data'!R34</f>
        <v>0</v>
      </c>
      <c r="T35" s="153"/>
      <c r="U35" s="153"/>
      <c r="V35" s="35" t="str">
        <f>'Tournament Results Data'!U34</f>
        <v>-</v>
      </c>
      <c r="W35" s="154">
        <f>'Tournament Results Data'!V34</f>
        <v>0</v>
      </c>
      <c r="X35" s="154"/>
      <c r="Y35" s="155"/>
      <c r="Z35" s="152">
        <f>'Tournament Results Data'!Y34</f>
        <v>0</v>
      </c>
      <c r="AA35" s="153"/>
      <c r="AB35" s="153"/>
      <c r="AC35" s="35" t="str">
        <f>'Tournament Results Data'!AB34</f>
        <v>-</v>
      </c>
      <c r="AD35" s="154">
        <f>'Tournament Results Data'!AC34</f>
        <v>0</v>
      </c>
      <c r="AE35" s="154"/>
      <c r="AF35" s="155"/>
      <c r="AG35" s="152">
        <f>'Tournament Results Data'!AF34</f>
        <v>0</v>
      </c>
      <c r="AH35" s="153"/>
      <c r="AI35" s="153"/>
      <c r="AJ35" s="35" t="str">
        <f>'Tournament Results Data'!AI34</f>
        <v>-</v>
      </c>
      <c r="AK35" s="154">
        <f>'Tournament Results Data'!AJ34</f>
        <v>0</v>
      </c>
      <c r="AL35" s="154"/>
      <c r="AM35" s="155"/>
      <c r="AN35" s="152">
        <f>'Tournament Results Data'!AM34</f>
        <v>0</v>
      </c>
      <c r="AO35" s="153"/>
      <c r="AP35" s="153"/>
      <c r="AQ35" s="35" t="str">
        <f>'Tournament Results Data'!AP34</f>
        <v>-</v>
      </c>
      <c r="AR35" s="154">
        <f>'Tournament Results Data'!AQ34</f>
        <v>0</v>
      </c>
      <c r="AS35" s="154"/>
      <c r="AT35" s="162"/>
    </row>
    <row r="36" spans="2:46" x14ac:dyDescent="0.25">
      <c r="B36" s="7"/>
      <c r="C36" s="103" t="s">
        <v>105</v>
      </c>
      <c r="D36" s="105"/>
      <c r="E36" s="103" t="str">
        <f>'Tournament Results Data'!D35</f>
        <v>Court 1</v>
      </c>
      <c r="F36" s="104"/>
      <c r="G36" s="104"/>
      <c r="H36" s="104"/>
      <c r="I36" s="104"/>
      <c r="J36" s="104"/>
      <c r="K36" s="105"/>
      <c r="L36" s="103" t="str">
        <f>'Tournament Results Data'!K35</f>
        <v>Court 2</v>
      </c>
      <c r="M36" s="104"/>
      <c r="N36" s="104"/>
      <c r="O36" s="104"/>
      <c r="P36" s="104"/>
      <c r="Q36" s="104"/>
      <c r="R36" s="105"/>
      <c r="S36" s="103" t="str">
        <f>'Tournament Results Data'!R35</f>
        <v>Court 1</v>
      </c>
      <c r="T36" s="104"/>
      <c r="U36" s="104"/>
      <c r="V36" s="104"/>
      <c r="W36" s="104"/>
      <c r="X36" s="104"/>
      <c r="Y36" s="105"/>
      <c r="Z36" s="100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69"/>
    </row>
    <row r="37" spans="2:46" x14ac:dyDescent="0.25">
      <c r="B37" s="7"/>
      <c r="C37" s="88" t="s">
        <v>3</v>
      </c>
      <c r="D37" s="90"/>
      <c r="E37" s="88" t="str">
        <f>'Tournament Results Data'!D36</f>
        <v>ASAP</v>
      </c>
      <c r="F37" s="89"/>
      <c r="G37" s="89"/>
      <c r="H37" s="89"/>
      <c r="I37" s="89"/>
      <c r="J37" s="89"/>
      <c r="K37" s="90"/>
      <c r="L37" s="88" t="str">
        <f>'Tournament Results Data'!K36</f>
        <v>ASAP</v>
      </c>
      <c r="M37" s="89"/>
      <c r="N37" s="89"/>
      <c r="O37" s="89"/>
      <c r="P37" s="89"/>
      <c r="Q37" s="89"/>
      <c r="R37" s="90"/>
      <c r="S37" s="88" t="str">
        <f>'Tournament Results Data'!R36</f>
        <v>ASAP</v>
      </c>
      <c r="T37" s="89"/>
      <c r="U37" s="89"/>
      <c r="V37" s="89"/>
      <c r="W37" s="89"/>
      <c r="X37" s="89"/>
      <c r="Y37" s="90"/>
      <c r="Z37" s="106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129"/>
    </row>
    <row r="38" spans="2:46" x14ac:dyDescent="0.25">
      <c r="B38" s="7"/>
      <c r="C38" s="88" t="s">
        <v>7</v>
      </c>
      <c r="D38" s="90"/>
      <c r="E38" s="88" t="str">
        <f>'Tournament Results Data'!D37</f>
        <v>10</v>
      </c>
      <c r="F38" s="89"/>
      <c r="G38" s="89"/>
      <c r="H38" s="89"/>
      <c r="I38" s="89"/>
      <c r="J38" s="89"/>
      <c r="K38" s="90"/>
      <c r="L38" s="88" t="str">
        <f>'Tournament Results Data'!K37</f>
        <v>10</v>
      </c>
      <c r="M38" s="89"/>
      <c r="N38" s="89"/>
      <c r="O38" s="89"/>
      <c r="P38" s="89"/>
      <c r="Q38" s="89"/>
      <c r="R38" s="90"/>
      <c r="S38" s="88" t="str">
        <f>'Tournament Results Data'!R37</f>
        <v>11</v>
      </c>
      <c r="T38" s="89"/>
      <c r="U38" s="89"/>
      <c r="V38" s="89"/>
      <c r="W38" s="89"/>
      <c r="X38" s="89"/>
      <c r="Y38" s="90"/>
      <c r="Z38" s="106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129"/>
    </row>
    <row r="39" spans="2:46" x14ac:dyDescent="0.25">
      <c r="B39" s="7"/>
      <c r="C39" s="88" t="s">
        <v>13</v>
      </c>
      <c r="D39" s="90"/>
      <c r="E39" s="88" t="str">
        <f>'Tournament Results Data'!D38</f>
        <v>3 vs 6 (2)</v>
      </c>
      <c r="F39" s="89"/>
      <c r="G39" s="89"/>
      <c r="H39" s="89"/>
      <c r="I39" s="89"/>
      <c r="J39" s="89"/>
      <c r="K39" s="90"/>
      <c r="L39" s="88" t="str">
        <f>'Tournament Results Data'!K38</f>
        <v>1 vs 5 (4)</v>
      </c>
      <c r="M39" s="89"/>
      <c r="N39" s="89"/>
      <c r="O39" s="89"/>
      <c r="P39" s="89"/>
      <c r="Q39" s="89"/>
      <c r="R39" s="90"/>
      <c r="S39" s="88" t="str">
        <f>'Tournament Results Data'!R38</f>
        <v>4 vs 7 (3)</v>
      </c>
      <c r="T39" s="89"/>
      <c r="U39" s="89"/>
      <c r="V39" s="89"/>
      <c r="W39" s="89"/>
      <c r="X39" s="89"/>
      <c r="Y39" s="90"/>
      <c r="Z39" s="106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129"/>
    </row>
    <row r="40" spans="2:46" x14ac:dyDescent="0.25">
      <c r="B40" s="7"/>
      <c r="C40" s="88" t="s">
        <v>14</v>
      </c>
      <c r="D40" s="90"/>
      <c r="E40" s="144">
        <f>'Tournament Results Data'!D39</f>
        <v>0</v>
      </c>
      <c r="F40" s="145"/>
      <c r="G40" s="145"/>
      <c r="H40" s="4" t="str">
        <f>'Tournament Results Data'!G39</f>
        <v>-</v>
      </c>
      <c r="I40" s="146">
        <f>'Tournament Results Data'!H39</f>
        <v>0</v>
      </c>
      <c r="J40" s="146"/>
      <c r="K40" s="147"/>
      <c r="L40" s="144">
        <f>'Tournament Results Data'!K39</f>
        <v>0</v>
      </c>
      <c r="M40" s="145"/>
      <c r="N40" s="145"/>
      <c r="O40" s="4" t="str">
        <f>'Tournament Results Data'!N39</f>
        <v>-</v>
      </c>
      <c r="P40" s="146">
        <f>'Tournament Results Data'!O39</f>
        <v>0</v>
      </c>
      <c r="Q40" s="146"/>
      <c r="R40" s="147"/>
      <c r="S40" s="144">
        <f>'Tournament Results Data'!R39</f>
        <v>0</v>
      </c>
      <c r="T40" s="145"/>
      <c r="U40" s="145"/>
      <c r="V40" s="4" t="str">
        <f>'Tournament Results Data'!U39</f>
        <v>-</v>
      </c>
      <c r="W40" s="146">
        <f>'Tournament Results Data'!V39</f>
        <v>0</v>
      </c>
      <c r="X40" s="146"/>
      <c r="Y40" s="147"/>
      <c r="Z40" s="106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129"/>
    </row>
    <row r="41" spans="2:46" ht="13.8" thickBot="1" x14ac:dyDescent="0.3">
      <c r="B41" s="9"/>
      <c r="C41" s="140" t="s">
        <v>15</v>
      </c>
      <c r="D41" s="141"/>
      <c r="E41" s="152">
        <f>'Tournament Results Data'!D40</f>
        <v>0</v>
      </c>
      <c r="F41" s="153"/>
      <c r="G41" s="153"/>
      <c r="H41" s="35" t="str">
        <f>'Tournament Results Data'!G40</f>
        <v>-</v>
      </c>
      <c r="I41" s="154">
        <f>'Tournament Results Data'!H40</f>
        <v>0</v>
      </c>
      <c r="J41" s="154"/>
      <c r="K41" s="155"/>
      <c r="L41" s="152">
        <f>'Tournament Results Data'!K40</f>
        <v>0</v>
      </c>
      <c r="M41" s="153"/>
      <c r="N41" s="153"/>
      <c r="O41" s="35" t="str">
        <f>'Tournament Results Data'!N40</f>
        <v>-</v>
      </c>
      <c r="P41" s="154">
        <f>'Tournament Results Data'!O40</f>
        <v>0</v>
      </c>
      <c r="Q41" s="154"/>
      <c r="R41" s="155"/>
      <c r="S41" s="152">
        <f>'Tournament Results Data'!R40</f>
        <v>0</v>
      </c>
      <c r="T41" s="153"/>
      <c r="U41" s="153"/>
      <c r="V41" s="35" t="str">
        <f>'Tournament Results Data'!U40</f>
        <v>-</v>
      </c>
      <c r="W41" s="154">
        <f>'Tournament Results Data'!V40</f>
        <v>0</v>
      </c>
      <c r="X41" s="154"/>
      <c r="Y41" s="155"/>
      <c r="Z41" s="130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2"/>
    </row>
    <row r="42" spans="2:46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2:46" ht="13.8" thickBo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2:46" x14ac:dyDescent="0.25">
      <c r="B44" s="6"/>
      <c r="C44" s="101" t="str">
        <f>'Tournament Results Data'!$B$43</f>
        <v>Pool A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2"/>
      <c r="S44" s="100"/>
      <c r="T44" s="101"/>
      <c r="U44" s="101"/>
      <c r="V44" s="101"/>
      <c r="W44" s="101"/>
      <c r="X44" s="101"/>
      <c r="Y44" s="101"/>
      <c r="Z44" s="101"/>
      <c r="AA44" s="101"/>
      <c r="AB44" s="102"/>
      <c r="AC44" s="100" t="s">
        <v>9</v>
      </c>
      <c r="AD44" s="101"/>
      <c r="AE44" s="101"/>
      <c r="AF44" s="101"/>
      <c r="AG44" s="101"/>
      <c r="AH44" s="101"/>
      <c r="AI44" s="101"/>
      <c r="AJ44" s="101"/>
      <c r="AK44" s="101"/>
      <c r="AL44" s="102"/>
      <c r="AM44" s="100"/>
      <c r="AN44" s="101"/>
      <c r="AO44" s="101"/>
      <c r="AP44" s="102"/>
      <c r="AQ44" s="113" t="s">
        <v>2</v>
      </c>
      <c r="AR44" s="114"/>
      <c r="AS44" s="114"/>
      <c r="AT44" s="115"/>
    </row>
    <row r="45" spans="2:46" x14ac:dyDescent="0.25">
      <c r="B45" s="7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84"/>
      <c r="S45" s="106"/>
      <c r="T45" s="70"/>
      <c r="U45" s="70"/>
      <c r="V45" s="70"/>
      <c r="W45" s="70"/>
      <c r="X45" s="70"/>
      <c r="Y45" s="70"/>
      <c r="Z45" s="70"/>
      <c r="AA45" s="70"/>
      <c r="AB45" s="84"/>
      <c r="AC45" s="103"/>
      <c r="AD45" s="104"/>
      <c r="AE45" s="104"/>
      <c r="AF45" s="104"/>
      <c r="AG45" s="104"/>
      <c r="AH45" s="104"/>
      <c r="AI45" s="104"/>
      <c r="AJ45" s="104"/>
      <c r="AK45" s="104"/>
      <c r="AL45" s="105"/>
      <c r="AM45" s="106"/>
      <c r="AN45" s="70"/>
      <c r="AO45" s="70"/>
      <c r="AP45" s="84"/>
      <c r="AQ45" s="116"/>
      <c r="AR45" s="117"/>
      <c r="AS45" s="117"/>
      <c r="AT45" s="118"/>
    </row>
    <row r="46" spans="2:46" x14ac:dyDescent="0.25">
      <c r="B46" s="50"/>
      <c r="C46" s="104" t="str">
        <f>'Tournament Results Data'!$B$45</f>
        <v>Teams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5"/>
      <c r="S46" s="103"/>
      <c r="T46" s="104"/>
      <c r="U46" s="104"/>
      <c r="V46" s="104"/>
      <c r="W46" s="104"/>
      <c r="X46" s="104"/>
      <c r="Y46" s="104"/>
      <c r="Z46" s="104"/>
      <c r="AA46" s="104"/>
      <c r="AB46" s="105"/>
      <c r="AC46" s="88" t="s">
        <v>0</v>
      </c>
      <c r="AD46" s="89"/>
      <c r="AE46" s="90"/>
      <c r="AF46" s="88" t="s">
        <v>1</v>
      </c>
      <c r="AG46" s="89"/>
      <c r="AH46" s="90"/>
      <c r="AI46" s="88" t="s">
        <v>8</v>
      </c>
      <c r="AJ46" s="89"/>
      <c r="AK46" s="89"/>
      <c r="AL46" s="90"/>
      <c r="AM46" s="103"/>
      <c r="AN46" s="104"/>
      <c r="AO46" s="104"/>
      <c r="AP46" s="105"/>
      <c r="AQ46" s="119"/>
      <c r="AR46" s="120"/>
      <c r="AS46" s="120"/>
      <c r="AT46" s="121"/>
    </row>
    <row r="47" spans="2:46" x14ac:dyDescent="0.25">
      <c r="B47" s="8" t="s">
        <v>28</v>
      </c>
      <c r="C47" s="95">
        <f>'Tournament Results Data'!B46</f>
        <v>0</v>
      </c>
      <c r="D47" s="95"/>
      <c r="E47" s="95"/>
      <c r="F47" s="95"/>
      <c r="G47" s="95"/>
      <c r="H47" s="95"/>
      <c r="I47" s="95">
        <f>'Tournament Results Data'!H46</f>
        <v>0</v>
      </c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97">
        <f>'Tournament Results Data'!AB46</f>
        <v>0</v>
      </c>
      <c r="AD47" s="98"/>
      <c r="AE47" s="99"/>
      <c r="AF47" s="97">
        <f>'Tournament Results Data'!AE46</f>
        <v>0</v>
      </c>
      <c r="AG47" s="98"/>
      <c r="AH47" s="99"/>
      <c r="AI47" s="85" t="e">
        <f>'Tournament Results Data'!AH46</f>
        <v>#DIV/0!</v>
      </c>
      <c r="AJ47" s="86"/>
      <c r="AK47" s="86"/>
      <c r="AL47" s="87"/>
      <c r="AM47" s="88"/>
      <c r="AN47" s="89"/>
      <c r="AO47" s="89"/>
      <c r="AP47" s="90"/>
      <c r="AQ47" s="88">
        <f>'Tournament Results Data'!AP46</f>
        <v>0</v>
      </c>
      <c r="AR47" s="89"/>
      <c r="AS47" s="89"/>
      <c r="AT47" s="159"/>
    </row>
    <row r="48" spans="2:46" x14ac:dyDescent="0.25">
      <c r="B48" s="8" t="s">
        <v>29</v>
      </c>
      <c r="C48" s="95">
        <f>'Tournament Results Data'!B47</f>
        <v>0</v>
      </c>
      <c r="D48" s="95"/>
      <c r="E48" s="95"/>
      <c r="F48" s="95"/>
      <c r="G48" s="95"/>
      <c r="H48" s="95"/>
      <c r="I48" s="95">
        <f>'Tournament Results Data'!H47</f>
        <v>0</v>
      </c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97">
        <f>'Tournament Results Data'!AB47</f>
        <v>0</v>
      </c>
      <c r="AD48" s="98"/>
      <c r="AE48" s="99"/>
      <c r="AF48" s="97">
        <f>'Tournament Results Data'!AE47</f>
        <v>0</v>
      </c>
      <c r="AG48" s="98"/>
      <c r="AH48" s="99"/>
      <c r="AI48" s="85" t="e">
        <f>'Tournament Results Data'!AH47</f>
        <v>#DIV/0!</v>
      </c>
      <c r="AJ48" s="86"/>
      <c r="AK48" s="86"/>
      <c r="AL48" s="87"/>
      <c r="AM48" s="88"/>
      <c r="AN48" s="89"/>
      <c r="AO48" s="89"/>
      <c r="AP48" s="90"/>
      <c r="AQ48" s="88">
        <f>'Tournament Results Data'!AP47</f>
        <v>0</v>
      </c>
      <c r="AR48" s="89"/>
      <c r="AS48" s="89"/>
      <c r="AT48" s="159"/>
    </row>
    <row r="49" spans="2:46" x14ac:dyDescent="0.25">
      <c r="B49" s="8" t="s">
        <v>30</v>
      </c>
      <c r="C49" s="95">
        <f>'Tournament Results Data'!B48</f>
        <v>0</v>
      </c>
      <c r="D49" s="95"/>
      <c r="E49" s="95"/>
      <c r="F49" s="95"/>
      <c r="G49" s="95"/>
      <c r="H49" s="95"/>
      <c r="I49" s="95">
        <f>'Tournament Results Data'!H48</f>
        <v>0</v>
      </c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97">
        <f>'Tournament Results Data'!AB48</f>
        <v>0</v>
      </c>
      <c r="AD49" s="98"/>
      <c r="AE49" s="99"/>
      <c r="AF49" s="97">
        <f>'Tournament Results Data'!AE48</f>
        <v>0</v>
      </c>
      <c r="AG49" s="98"/>
      <c r="AH49" s="99"/>
      <c r="AI49" s="85" t="e">
        <f>'Tournament Results Data'!AH48</f>
        <v>#DIV/0!</v>
      </c>
      <c r="AJ49" s="86"/>
      <c r="AK49" s="86"/>
      <c r="AL49" s="87"/>
      <c r="AM49" s="88"/>
      <c r="AN49" s="89"/>
      <c r="AO49" s="89"/>
      <c r="AP49" s="90"/>
      <c r="AQ49" s="88">
        <f>'Tournament Results Data'!AP48</f>
        <v>0</v>
      </c>
      <c r="AR49" s="89"/>
      <c r="AS49" s="89"/>
      <c r="AT49" s="159"/>
    </row>
    <row r="50" spans="2:46" x14ac:dyDescent="0.25">
      <c r="B50" s="8" t="s">
        <v>31</v>
      </c>
      <c r="C50" s="95">
        <f>'Tournament Results Data'!B49</f>
        <v>0</v>
      </c>
      <c r="D50" s="95"/>
      <c r="E50" s="95"/>
      <c r="F50" s="95"/>
      <c r="G50" s="95"/>
      <c r="H50" s="95"/>
      <c r="I50" s="95">
        <f>'Tournament Results Data'!H49</f>
        <v>0</v>
      </c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f>'Tournament Results Data'!AB49</f>
        <v>0</v>
      </c>
      <c r="AD50" s="98"/>
      <c r="AE50" s="99"/>
      <c r="AF50" s="97">
        <f>'Tournament Results Data'!AE49</f>
        <v>0</v>
      </c>
      <c r="AG50" s="98"/>
      <c r="AH50" s="99"/>
      <c r="AI50" s="85" t="e">
        <f>'Tournament Results Data'!AH49</f>
        <v>#DIV/0!</v>
      </c>
      <c r="AJ50" s="86"/>
      <c r="AK50" s="86"/>
      <c r="AL50" s="87"/>
      <c r="AM50" s="88"/>
      <c r="AN50" s="89"/>
      <c r="AO50" s="89"/>
      <c r="AP50" s="90"/>
      <c r="AQ50" s="88">
        <f>'Tournament Results Data'!AP49</f>
        <v>0</v>
      </c>
      <c r="AR50" s="89"/>
      <c r="AS50" s="89"/>
      <c r="AT50" s="159"/>
    </row>
    <row r="51" spans="2:46" x14ac:dyDescent="0.25">
      <c r="B51" s="8" t="s">
        <v>42</v>
      </c>
      <c r="C51" s="95">
        <f>'Tournament Results Data'!B50</f>
        <v>0</v>
      </c>
      <c r="D51" s="95"/>
      <c r="E51" s="95"/>
      <c r="F51" s="95"/>
      <c r="G51" s="95"/>
      <c r="H51" s="95"/>
      <c r="I51" s="95">
        <f>'Tournament Results Data'!H50</f>
        <v>0</v>
      </c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97">
        <f>'Tournament Results Data'!AB50</f>
        <v>0</v>
      </c>
      <c r="AD51" s="98"/>
      <c r="AE51" s="99"/>
      <c r="AF51" s="97">
        <f>'Tournament Results Data'!AE50</f>
        <v>0</v>
      </c>
      <c r="AG51" s="98"/>
      <c r="AH51" s="99"/>
      <c r="AI51" s="85" t="e">
        <f>'Tournament Results Data'!AH50</f>
        <v>#DIV/0!</v>
      </c>
      <c r="AJ51" s="86"/>
      <c r="AK51" s="86"/>
      <c r="AL51" s="87"/>
      <c r="AM51" s="88"/>
      <c r="AN51" s="89"/>
      <c r="AO51" s="89"/>
      <c r="AP51" s="90"/>
      <c r="AQ51" s="88">
        <f>'Tournament Results Data'!AP50</f>
        <v>0</v>
      </c>
      <c r="AR51" s="89"/>
      <c r="AS51" s="89"/>
      <c r="AT51" s="159"/>
    </row>
    <row r="52" spans="2:46" x14ac:dyDescent="0.25">
      <c r="B52" s="8" t="s">
        <v>48</v>
      </c>
      <c r="C52" s="95">
        <f>'Tournament Results Data'!B51</f>
        <v>0</v>
      </c>
      <c r="D52" s="95"/>
      <c r="E52" s="95"/>
      <c r="F52" s="95"/>
      <c r="G52" s="95"/>
      <c r="H52" s="95"/>
      <c r="I52" s="95">
        <f>'Tournament Results Data'!H51</f>
        <v>0</v>
      </c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97">
        <f>'Tournament Results Data'!AB51</f>
        <v>0</v>
      </c>
      <c r="AD52" s="98"/>
      <c r="AE52" s="99"/>
      <c r="AF52" s="97">
        <f>'Tournament Results Data'!AE51</f>
        <v>0</v>
      </c>
      <c r="AG52" s="98"/>
      <c r="AH52" s="99"/>
      <c r="AI52" s="85" t="e">
        <f>'Tournament Results Data'!AH51</f>
        <v>#DIV/0!</v>
      </c>
      <c r="AJ52" s="86"/>
      <c r="AK52" s="86"/>
      <c r="AL52" s="87"/>
      <c r="AM52" s="88"/>
      <c r="AN52" s="89"/>
      <c r="AO52" s="89"/>
      <c r="AP52" s="90"/>
      <c r="AQ52" s="88">
        <f>'Tournament Results Data'!AP51</f>
        <v>0</v>
      </c>
      <c r="AR52" s="89"/>
      <c r="AS52" s="89"/>
      <c r="AT52" s="159"/>
    </row>
    <row r="53" spans="2:46" x14ac:dyDescent="0.25">
      <c r="B53" s="7"/>
      <c r="C53" s="103" t="s">
        <v>105</v>
      </c>
      <c r="D53" s="105"/>
      <c r="E53" s="103" t="str">
        <f>'Tournament Results Data'!D52</f>
        <v>Court 1</v>
      </c>
      <c r="F53" s="104"/>
      <c r="G53" s="104"/>
      <c r="H53" s="104"/>
      <c r="I53" s="104"/>
      <c r="J53" s="104"/>
      <c r="K53" s="105"/>
      <c r="L53" s="103" t="str">
        <f>'Tournament Results Data'!K52</f>
        <v>Court 2</v>
      </c>
      <c r="M53" s="104"/>
      <c r="N53" s="104"/>
      <c r="O53" s="104"/>
      <c r="P53" s="104"/>
      <c r="Q53" s="104"/>
      <c r="R53" s="105"/>
      <c r="S53" s="103" t="str">
        <f>'Tournament Results Data'!R52</f>
        <v>Court 1</v>
      </c>
      <c r="T53" s="104"/>
      <c r="U53" s="104"/>
      <c r="V53" s="104"/>
      <c r="W53" s="104"/>
      <c r="X53" s="104"/>
      <c r="Y53" s="105"/>
      <c r="Z53" s="103" t="str">
        <f>'Tournament Results Data'!Y52</f>
        <v>Court 2</v>
      </c>
      <c r="AA53" s="104"/>
      <c r="AB53" s="104"/>
      <c r="AC53" s="104"/>
      <c r="AD53" s="104"/>
      <c r="AE53" s="104"/>
      <c r="AF53" s="105"/>
      <c r="AG53" s="103" t="str">
        <f>'Tournament Results Data'!AF52</f>
        <v>Court 1</v>
      </c>
      <c r="AH53" s="104"/>
      <c r="AI53" s="104"/>
      <c r="AJ53" s="104"/>
      <c r="AK53" s="104"/>
      <c r="AL53" s="104"/>
      <c r="AM53" s="105"/>
      <c r="AN53" s="126"/>
      <c r="AO53" s="127"/>
      <c r="AP53" s="127"/>
      <c r="AQ53" s="127"/>
      <c r="AR53" s="127"/>
      <c r="AS53" s="127"/>
      <c r="AT53" s="128"/>
    </row>
    <row r="54" spans="2:46" x14ac:dyDescent="0.25">
      <c r="B54" s="7"/>
      <c r="C54" s="88" t="s">
        <v>3</v>
      </c>
      <c r="D54" s="90"/>
      <c r="E54" s="88" t="str">
        <f>'Tournament Results Data'!D53</f>
        <v>8:30 AM</v>
      </c>
      <c r="F54" s="89"/>
      <c r="G54" s="89"/>
      <c r="H54" s="89"/>
      <c r="I54" s="89"/>
      <c r="J54" s="89"/>
      <c r="K54" s="90"/>
      <c r="L54" s="88" t="str">
        <f>'Tournament Results Data'!K53</f>
        <v>8:30 AM</v>
      </c>
      <c r="M54" s="89"/>
      <c r="N54" s="89"/>
      <c r="O54" s="89"/>
      <c r="P54" s="89"/>
      <c r="Q54" s="89"/>
      <c r="R54" s="90"/>
      <c r="S54" s="88" t="str">
        <f>'Tournament Results Data'!R53</f>
        <v>8:30 AM</v>
      </c>
      <c r="T54" s="89"/>
      <c r="U54" s="89"/>
      <c r="V54" s="89"/>
      <c r="W54" s="89"/>
      <c r="X54" s="89"/>
      <c r="Y54" s="90"/>
      <c r="Z54" s="88" t="str">
        <f>'Tournament Results Data'!Y53</f>
        <v>9:30 AM</v>
      </c>
      <c r="AA54" s="89"/>
      <c r="AB54" s="89"/>
      <c r="AC54" s="89"/>
      <c r="AD54" s="89"/>
      <c r="AE54" s="89"/>
      <c r="AF54" s="90"/>
      <c r="AG54" s="88" t="str">
        <f>'Tournament Results Data'!AF53</f>
        <v>ASAP</v>
      </c>
      <c r="AH54" s="89"/>
      <c r="AI54" s="89"/>
      <c r="AJ54" s="89"/>
      <c r="AK54" s="89"/>
      <c r="AL54" s="89"/>
      <c r="AM54" s="90"/>
      <c r="AN54" s="106"/>
      <c r="AO54" s="70"/>
      <c r="AP54" s="70"/>
      <c r="AQ54" s="70"/>
      <c r="AR54" s="70"/>
      <c r="AS54" s="70"/>
      <c r="AT54" s="129"/>
    </row>
    <row r="55" spans="2:46" x14ac:dyDescent="0.25">
      <c r="B55" s="7"/>
      <c r="C55" s="88" t="s">
        <v>7</v>
      </c>
      <c r="D55" s="90"/>
      <c r="E55" s="88" t="str">
        <f>'Tournament Results Data'!D54</f>
        <v>1</v>
      </c>
      <c r="F55" s="89"/>
      <c r="G55" s="89"/>
      <c r="H55" s="89"/>
      <c r="I55" s="89"/>
      <c r="J55" s="89"/>
      <c r="K55" s="90"/>
      <c r="L55" s="88" t="str">
        <f>'Tournament Results Data'!K54</f>
        <v>1</v>
      </c>
      <c r="M55" s="89"/>
      <c r="N55" s="89"/>
      <c r="O55" s="89"/>
      <c r="P55" s="89"/>
      <c r="Q55" s="89"/>
      <c r="R55" s="90"/>
      <c r="S55" s="88" t="str">
        <f>'Tournament Results Data'!R54</f>
        <v>2</v>
      </c>
      <c r="T55" s="89"/>
      <c r="U55" s="89"/>
      <c r="V55" s="89"/>
      <c r="W55" s="89"/>
      <c r="X55" s="89"/>
      <c r="Y55" s="90"/>
      <c r="Z55" s="88" t="str">
        <f>'Tournament Results Data'!Y54</f>
        <v>2</v>
      </c>
      <c r="AA55" s="89"/>
      <c r="AB55" s="89"/>
      <c r="AC55" s="89"/>
      <c r="AD55" s="89"/>
      <c r="AE55" s="89"/>
      <c r="AF55" s="90"/>
      <c r="AG55" s="88" t="str">
        <f>'Tournament Results Data'!AF54</f>
        <v>3</v>
      </c>
      <c r="AH55" s="89"/>
      <c r="AI55" s="89"/>
      <c r="AJ55" s="89"/>
      <c r="AK55" s="89"/>
      <c r="AL55" s="89"/>
      <c r="AM55" s="90"/>
      <c r="AN55" s="106"/>
      <c r="AO55" s="70"/>
      <c r="AP55" s="70"/>
      <c r="AQ55" s="70"/>
      <c r="AR55" s="70"/>
      <c r="AS55" s="70"/>
      <c r="AT55" s="129"/>
    </row>
    <row r="56" spans="2:46" x14ac:dyDescent="0.25">
      <c r="B56" s="7"/>
      <c r="C56" s="88" t="s">
        <v>13</v>
      </c>
      <c r="D56" s="90"/>
      <c r="E56" s="88" t="str">
        <f>'Tournament Results Data'!D55</f>
        <v>1 vs 2 (3)</v>
      </c>
      <c r="F56" s="89"/>
      <c r="G56" s="89"/>
      <c r="H56" s="89"/>
      <c r="I56" s="89"/>
      <c r="J56" s="89"/>
      <c r="K56" s="90"/>
      <c r="L56" s="88" t="str">
        <f>'Tournament Results Data'!K55</f>
        <v>4 vs 5 (6)</v>
      </c>
      <c r="M56" s="89"/>
      <c r="N56" s="89"/>
      <c r="O56" s="89"/>
      <c r="P56" s="89"/>
      <c r="Q56" s="89"/>
      <c r="R56" s="90"/>
      <c r="S56" s="88" t="str">
        <f>'Tournament Results Data'!R55</f>
        <v>2 vs 3 (1)</v>
      </c>
      <c r="T56" s="89"/>
      <c r="U56" s="89"/>
      <c r="V56" s="89"/>
      <c r="W56" s="89"/>
      <c r="X56" s="89"/>
      <c r="Y56" s="90"/>
      <c r="Z56" s="88" t="str">
        <f>'Tournament Results Data'!Y55</f>
        <v>5 vs 6 (4)</v>
      </c>
      <c r="AA56" s="89"/>
      <c r="AB56" s="89"/>
      <c r="AC56" s="89"/>
      <c r="AD56" s="89"/>
      <c r="AE56" s="89"/>
      <c r="AF56" s="90"/>
      <c r="AG56" s="88" t="str">
        <f>'Tournament Results Data'!AF55</f>
        <v>1 vs 3 (2)</v>
      </c>
      <c r="AH56" s="89"/>
      <c r="AI56" s="89"/>
      <c r="AJ56" s="89"/>
      <c r="AK56" s="89"/>
      <c r="AL56" s="89"/>
      <c r="AM56" s="90"/>
      <c r="AN56" s="106"/>
      <c r="AO56" s="70"/>
      <c r="AP56" s="70"/>
      <c r="AQ56" s="70"/>
      <c r="AR56" s="70"/>
      <c r="AS56" s="70"/>
      <c r="AT56" s="129"/>
    </row>
    <row r="57" spans="2:46" x14ac:dyDescent="0.25">
      <c r="B57" s="7"/>
      <c r="C57" s="88" t="s">
        <v>14</v>
      </c>
      <c r="D57" s="90"/>
      <c r="E57" s="164">
        <f>'Tournament Results Data'!D56</f>
        <v>0</v>
      </c>
      <c r="F57" s="165"/>
      <c r="G57" s="165"/>
      <c r="H57" s="4" t="str">
        <f>'Tournament Results Data'!G56</f>
        <v>-</v>
      </c>
      <c r="I57" s="166">
        <f>'Tournament Results Data'!H56</f>
        <v>0</v>
      </c>
      <c r="J57" s="166"/>
      <c r="K57" s="167"/>
      <c r="L57" s="164">
        <f>'Tournament Results Data'!K56</f>
        <v>0</v>
      </c>
      <c r="M57" s="165"/>
      <c r="N57" s="165"/>
      <c r="O57" s="4" t="str">
        <f>'Tournament Results Data'!N56</f>
        <v>-</v>
      </c>
      <c r="P57" s="166">
        <f>'Tournament Results Data'!O56</f>
        <v>0</v>
      </c>
      <c r="Q57" s="166"/>
      <c r="R57" s="167"/>
      <c r="S57" s="164">
        <f>'Tournament Results Data'!R56</f>
        <v>0</v>
      </c>
      <c r="T57" s="165"/>
      <c r="U57" s="165"/>
      <c r="V57" s="4" t="str">
        <f>'Tournament Results Data'!U56</f>
        <v>-</v>
      </c>
      <c r="W57" s="166">
        <f>'Tournament Results Data'!V56</f>
        <v>0</v>
      </c>
      <c r="X57" s="166"/>
      <c r="Y57" s="167"/>
      <c r="Z57" s="164">
        <f>'Tournament Results Data'!Y56</f>
        <v>0</v>
      </c>
      <c r="AA57" s="165"/>
      <c r="AB57" s="165"/>
      <c r="AC57" s="4" t="str">
        <f>'Tournament Results Data'!AB56</f>
        <v>-</v>
      </c>
      <c r="AD57" s="166">
        <f>'Tournament Results Data'!AC56</f>
        <v>0</v>
      </c>
      <c r="AE57" s="166"/>
      <c r="AF57" s="167"/>
      <c r="AG57" s="164">
        <f>'Tournament Results Data'!AF56</f>
        <v>0</v>
      </c>
      <c r="AH57" s="165"/>
      <c r="AI57" s="165"/>
      <c r="AJ57" s="4" t="str">
        <f>'Tournament Results Data'!AI56</f>
        <v>-</v>
      </c>
      <c r="AK57" s="166">
        <f>'Tournament Results Data'!AJ56</f>
        <v>0</v>
      </c>
      <c r="AL57" s="166"/>
      <c r="AM57" s="167"/>
      <c r="AN57" s="106"/>
      <c r="AO57" s="70"/>
      <c r="AP57" s="70"/>
      <c r="AQ57" s="70"/>
      <c r="AR57" s="70"/>
      <c r="AS57" s="70"/>
      <c r="AT57" s="129"/>
    </row>
    <row r="58" spans="2:46" ht="13.8" thickBot="1" x14ac:dyDescent="0.3">
      <c r="B58" s="7"/>
      <c r="C58" s="140" t="s">
        <v>15</v>
      </c>
      <c r="D58" s="141"/>
      <c r="E58" s="150">
        <f>'Tournament Results Data'!D57</f>
        <v>0</v>
      </c>
      <c r="F58" s="151"/>
      <c r="G58" s="151"/>
      <c r="H58" s="35" t="str">
        <f>'Tournament Results Data'!G57</f>
        <v>-</v>
      </c>
      <c r="I58" s="148">
        <f>'Tournament Results Data'!H57</f>
        <v>0</v>
      </c>
      <c r="J58" s="148"/>
      <c r="K58" s="149"/>
      <c r="L58" s="150">
        <f>'Tournament Results Data'!K57</f>
        <v>0</v>
      </c>
      <c r="M58" s="151"/>
      <c r="N58" s="151"/>
      <c r="O58" s="35" t="str">
        <f>'Tournament Results Data'!N57</f>
        <v>-</v>
      </c>
      <c r="P58" s="148">
        <f>'Tournament Results Data'!O57</f>
        <v>0</v>
      </c>
      <c r="Q58" s="148"/>
      <c r="R58" s="149"/>
      <c r="S58" s="150">
        <f>'Tournament Results Data'!R57</f>
        <v>0</v>
      </c>
      <c r="T58" s="151"/>
      <c r="U58" s="151"/>
      <c r="V58" s="35" t="str">
        <f>'Tournament Results Data'!U57</f>
        <v>-</v>
      </c>
      <c r="W58" s="148">
        <f>'Tournament Results Data'!V57</f>
        <v>0</v>
      </c>
      <c r="X58" s="148"/>
      <c r="Y58" s="149"/>
      <c r="Z58" s="150">
        <f>'Tournament Results Data'!Y57</f>
        <v>0</v>
      </c>
      <c r="AA58" s="151"/>
      <c r="AB58" s="151"/>
      <c r="AC58" s="35" t="str">
        <f>'Tournament Results Data'!AB57</f>
        <v>-</v>
      </c>
      <c r="AD58" s="148">
        <f>'Tournament Results Data'!AC57</f>
        <v>0</v>
      </c>
      <c r="AE58" s="148"/>
      <c r="AF58" s="149"/>
      <c r="AG58" s="150">
        <f>'Tournament Results Data'!AF57</f>
        <v>0</v>
      </c>
      <c r="AH58" s="151"/>
      <c r="AI58" s="151"/>
      <c r="AJ58" s="35" t="str">
        <f>'Tournament Results Data'!AI57</f>
        <v>-</v>
      </c>
      <c r="AK58" s="148">
        <f>'Tournament Results Data'!AJ57</f>
        <v>0</v>
      </c>
      <c r="AL58" s="148"/>
      <c r="AM58" s="149"/>
      <c r="AN58" s="106"/>
      <c r="AO58" s="70"/>
      <c r="AP58" s="70"/>
      <c r="AQ58" s="70"/>
      <c r="AR58" s="70"/>
      <c r="AS58" s="70"/>
      <c r="AT58" s="129"/>
    </row>
    <row r="59" spans="2:46" x14ac:dyDescent="0.25">
      <c r="B59" s="7"/>
      <c r="C59" s="103" t="s">
        <v>105</v>
      </c>
      <c r="D59" s="105"/>
      <c r="E59" s="103" t="str">
        <f>'Tournament Results Data'!D58</f>
        <v>Court 2</v>
      </c>
      <c r="F59" s="104"/>
      <c r="G59" s="104"/>
      <c r="H59" s="104"/>
      <c r="I59" s="104"/>
      <c r="J59" s="104"/>
      <c r="K59" s="105"/>
      <c r="L59" s="103" t="str">
        <f>'Tournament Results Data'!K58</f>
        <v>Court 1</v>
      </c>
      <c r="M59" s="104"/>
      <c r="N59" s="104"/>
      <c r="O59" s="104"/>
      <c r="P59" s="104"/>
      <c r="Q59" s="104"/>
      <c r="R59" s="105"/>
      <c r="S59" s="103" t="str">
        <f>'Tournament Results Data'!R58</f>
        <v>Court 2</v>
      </c>
      <c r="T59" s="104"/>
      <c r="U59" s="104"/>
      <c r="V59" s="104"/>
      <c r="W59" s="104"/>
      <c r="X59" s="104"/>
      <c r="Y59" s="105"/>
      <c r="Z59" s="103" t="str">
        <f>'Tournament Results Data'!Y58</f>
        <v>Court 1</v>
      </c>
      <c r="AA59" s="104"/>
      <c r="AB59" s="104"/>
      <c r="AC59" s="104"/>
      <c r="AD59" s="104"/>
      <c r="AE59" s="104"/>
      <c r="AF59" s="105"/>
      <c r="AG59" s="103" t="str">
        <f>'Tournament Results Data'!AF58</f>
        <v>Court 2</v>
      </c>
      <c r="AH59" s="104"/>
      <c r="AI59" s="104"/>
      <c r="AJ59" s="104"/>
      <c r="AK59" s="104"/>
      <c r="AL59" s="104"/>
      <c r="AM59" s="105"/>
      <c r="AN59" s="106"/>
      <c r="AO59" s="70"/>
      <c r="AP59" s="70"/>
      <c r="AQ59" s="70"/>
      <c r="AR59" s="70"/>
      <c r="AS59" s="70"/>
      <c r="AT59" s="129"/>
    </row>
    <row r="60" spans="2:46" x14ac:dyDescent="0.25">
      <c r="B60" s="7"/>
      <c r="C60" s="88" t="s">
        <v>3</v>
      </c>
      <c r="D60" s="90"/>
      <c r="E60" s="88" t="str">
        <f>'Tournament Results Data'!D59</f>
        <v>ASAP</v>
      </c>
      <c r="F60" s="89"/>
      <c r="G60" s="89"/>
      <c r="H60" s="89"/>
      <c r="I60" s="89"/>
      <c r="J60" s="89"/>
      <c r="K60" s="90"/>
      <c r="L60" s="88" t="str">
        <f>'Tournament Results Data'!K59</f>
        <v>ASAP</v>
      </c>
      <c r="M60" s="89"/>
      <c r="N60" s="89"/>
      <c r="O60" s="89"/>
      <c r="P60" s="89"/>
      <c r="Q60" s="89"/>
      <c r="R60" s="90"/>
      <c r="S60" s="88" t="str">
        <f>'Tournament Results Data'!R59</f>
        <v>ASAP</v>
      </c>
      <c r="T60" s="89"/>
      <c r="U60" s="89"/>
      <c r="V60" s="89"/>
      <c r="W60" s="89"/>
      <c r="X60" s="89"/>
      <c r="Y60" s="90"/>
      <c r="Z60" s="88" t="str">
        <f>'Tournament Results Data'!Y59</f>
        <v>ASAP</v>
      </c>
      <c r="AA60" s="89"/>
      <c r="AB60" s="89"/>
      <c r="AC60" s="89"/>
      <c r="AD60" s="89"/>
      <c r="AE60" s="89"/>
      <c r="AF60" s="90"/>
      <c r="AG60" s="88" t="str">
        <f>'Tournament Results Data'!AF59</f>
        <v>ASAP</v>
      </c>
      <c r="AH60" s="89"/>
      <c r="AI60" s="89"/>
      <c r="AJ60" s="89"/>
      <c r="AK60" s="89"/>
      <c r="AL60" s="89"/>
      <c r="AM60" s="90"/>
      <c r="AN60" s="106"/>
      <c r="AO60" s="70"/>
      <c r="AP60" s="70"/>
      <c r="AQ60" s="70"/>
      <c r="AR60" s="70"/>
      <c r="AS60" s="70"/>
      <c r="AT60" s="129"/>
    </row>
    <row r="61" spans="2:46" x14ac:dyDescent="0.25">
      <c r="B61" s="7"/>
      <c r="C61" s="88" t="s">
        <v>7</v>
      </c>
      <c r="D61" s="90"/>
      <c r="E61" s="88" t="str">
        <f>'Tournament Results Data'!D60</f>
        <v>3</v>
      </c>
      <c r="F61" s="89"/>
      <c r="G61" s="89"/>
      <c r="H61" s="89"/>
      <c r="I61" s="89"/>
      <c r="J61" s="89"/>
      <c r="K61" s="90"/>
      <c r="L61" s="88" t="str">
        <f>'Tournament Results Data'!K60</f>
        <v>4</v>
      </c>
      <c r="M61" s="89"/>
      <c r="N61" s="89"/>
      <c r="O61" s="89"/>
      <c r="P61" s="89"/>
      <c r="Q61" s="89"/>
      <c r="R61" s="90"/>
      <c r="S61" s="88" t="str">
        <f>'Tournament Results Data'!R60</f>
        <v>4</v>
      </c>
      <c r="T61" s="89"/>
      <c r="U61" s="89"/>
      <c r="V61" s="89"/>
      <c r="W61" s="89"/>
      <c r="X61" s="89"/>
      <c r="Y61" s="90"/>
      <c r="Z61" s="88" t="str">
        <f>'Tournament Results Data'!Y60</f>
        <v>5</v>
      </c>
      <c r="AA61" s="89"/>
      <c r="AB61" s="89"/>
      <c r="AC61" s="89"/>
      <c r="AD61" s="89"/>
      <c r="AE61" s="89"/>
      <c r="AF61" s="90"/>
      <c r="AG61" s="88" t="str">
        <f>'Tournament Results Data'!AF60</f>
        <v>5</v>
      </c>
      <c r="AH61" s="89"/>
      <c r="AI61" s="89"/>
      <c r="AJ61" s="89"/>
      <c r="AK61" s="89"/>
      <c r="AL61" s="89"/>
      <c r="AM61" s="90"/>
      <c r="AN61" s="106"/>
      <c r="AO61" s="70"/>
      <c r="AP61" s="70"/>
      <c r="AQ61" s="70"/>
      <c r="AR61" s="70"/>
      <c r="AS61" s="70"/>
      <c r="AT61" s="129"/>
    </row>
    <row r="62" spans="2:46" x14ac:dyDescent="0.25">
      <c r="B62" s="7"/>
      <c r="C62" s="88" t="s">
        <v>13</v>
      </c>
      <c r="D62" s="90"/>
      <c r="E62" s="88" t="str">
        <f>'Tournament Results Data'!D61</f>
        <v>4 vs 6 (5)</v>
      </c>
      <c r="F62" s="89"/>
      <c r="G62" s="89"/>
      <c r="H62" s="89"/>
      <c r="I62" s="89"/>
      <c r="J62" s="89"/>
      <c r="K62" s="90"/>
      <c r="L62" s="88" t="str">
        <f>'Tournament Results Data'!K61</f>
        <v>1 vs 4 (3)</v>
      </c>
      <c r="M62" s="89"/>
      <c r="N62" s="89"/>
      <c r="O62" s="89"/>
      <c r="P62" s="89"/>
      <c r="Q62" s="89"/>
      <c r="R62" s="90"/>
      <c r="S62" s="88" t="str">
        <f>'Tournament Results Data'!R61</f>
        <v>2 vs 5 (6)</v>
      </c>
      <c r="T62" s="89"/>
      <c r="U62" s="89"/>
      <c r="V62" s="89"/>
      <c r="W62" s="89"/>
      <c r="X62" s="89"/>
      <c r="Y62" s="90"/>
      <c r="Z62" s="88" t="str">
        <f>'Tournament Results Data'!Y61</f>
        <v>3 vs 5 (4)</v>
      </c>
      <c r="AA62" s="89"/>
      <c r="AB62" s="89"/>
      <c r="AC62" s="89"/>
      <c r="AD62" s="89"/>
      <c r="AE62" s="89"/>
      <c r="AF62" s="90"/>
      <c r="AG62" s="88" t="str">
        <f>'Tournament Results Data'!AF61</f>
        <v>2 vs 6 (1)</v>
      </c>
      <c r="AH62" s="89"/>
      <c r="AI62" s="89"/>
      <c r="AJ62" s="89"/>
      <c r="AK62" s="89"/>
      <c r="AL62" s="89"/>
      <c r="AM62" s="90"/>
      <c r="AN62" s="106"/>
      <c r="AO62" s="70"/>
      <c r="AP62" s="70"/>
      <c r="AQ62" s="70"/>
      <c r="AR62" s="70"/>
      <c r="AS62" s="70"/>
      <c r="AT62" s="129"/>
    </row>
    <row r="63" spans="2:46" x14ac:dyDescent="0.25">
      <c r="B63" s="7"/>
      <c r="C63" s="88" t="s">
        <v>14</v>
      </c>
      <c r="D63" s="90"/>
      <c r="E63" s="144">
        <f>'Tournament Results Data'!D62</f>
        <v>0</v>
      </c>
      <c r="F63" s="145"/>
      <c r="G63" s="145"/>
      <c r="H63" s="4" t="str">
        <f>'Tournament Results Data'!G62</f>
        <v>-</v>
      </c>
      <c r="I63" s="146">
        <f>'Tournament Results Data'!H62</f>
        <v>0</v>
      </c>
      <c r="J63" s="146"/>
      <c r="K63" s="147"/>
      <c r="L63" s="144">
        <f>'Tournament Results Data'!K62</f>
        <v>0</v>
      </c>
      <c r="M63" s="145"/>
      <c r="N63" s="145"/>
      <c r="O63" s="4" t="str">
        <f>'Tournament Results Data'!N62</f>
        <v>-</v>
      </c>
      <c r="P63" s="146">
        <f>'Tournament Results Data'!O62</f>
        <v>0</v>
      </c>
      <c r="Q63" s="146"/>
      <c r="R63" s="147"/>
      <c r="S63" s="144">
        <f>'Tournament Results Data'!R62</f>
        <v>0</v>
      </c>
      <c r="T63" s="145"/>
      <c r="U63" s="145"/>
      <c r="V63" s="4" t="str">
        <f>'Tournament Results Data'!U62</f>
        <v>-</v>
      </c>
      <c r="W63" s="146">
        <f>'Tournament Results Data'!V62</f>
        <v>0</v>
      </c>
      <c r="X63" s="146"/>
      <c r="Y63" s="147"/>
      <c r="Z63" s="144">
        <f>'Tournament Results Data'!Y62</f>
        <v>0</v>
      </c>
      <c r="AA63" s="145"/>
      <c r="AB63" s="145"/>
      <c r="AC63" s="4" t="str">
        <f>'Tournament Results Data'!AB62</f>
        <v>-</v>
      </c>
      <c r="AD63" s="146">
        <f>'Tournament Results Data'!AC62</f>
        <v>0</v>
      </c>
      <c r="AE63" s="146"/>
      <c r="AF63" s="147"/>
      <c r="AG63" s="144">
        <f>'Tournament Results Data'!AF62</f>
        <v>0</v>
      </c>
      <c r="AH63" s="145"/>
      <c r="AI63" s="145"/>
      <c r="AJ63" s="4" t="str">
        <f>'Tournament Results Data'!AI62</f>
        <v>-</v>
      </c>
      <c r="AK63" s="146">
        <f>'Tournament Results Data'!AJ62</f>
        <v>0</v>
      </c>
      <c r="AL63" s="146"/>
      <c r="AM63" s="147"/>
      <c r="AN63" s="106"/>
      <c r="AO63" s="70"/>
      <c r="AP63" s="70"/>
      <c r="AQ63" s="70"/>
      <c r="AR63" s="70"/>
      <c r="AS63" s="70"/>
      <c r="AT63" s="129"/>
    </row>
    <row r="64" spans="2:46" ht="13.8" thickBot="1" x14ac:dyDescent="0.3">
      <c r="B64" s="46"/>
      <c r="C64" s="140" t="s">
        <v>15</v>
      </c>
      <c r="D64" s="141"/>
      <c r="E64" s="152">
        <f>'Tournament Results Data'!D63</f>
        <v>0</v>
      </c>
      <c r="F64" s="153"/>
      <c r="G64" s="153"/>
      <c r="H64" s="35" t="str">
        <f>'Tournament Results Data'!G63</f>
        <v>-</v>
      </c>
      <c r="I64" s="154">
        <f>'Tournament Results Data'!H63</f>
        <v>0</v>
      </c>
      <c r="J64" s="154"/>
      <c r="K64" s="155"/>
      <c r="L64" s="152">
        <f>'Tournament Results Data'!K63</f>
        <v>0</v>
      </c>
      <c r="M64" s="153"/>
      <c r="N64" s="153"/>
      <c r="O64" s="35" t="str">
        <f>'Tournament Results Data'!N63</f>
        <v>-</v>
      </c>
      <c r="P64" s="154">
        <f>'Tournament Results Data'!O63</f>
        <v>0</v>
      </c>
      <c r="Q64" s="154"/>
      <c r="R64" s="155"/>
      <c r="S64" s="152">
        <f>'Tournament Results Data'!R63</f>
        <v>0</v>
      </c>
      <c r="T64" s="153"/>
      <c r="U64" s="153"/>
      <c r="V64" s="35" t="str">
        <f>'Tournament Results Data'!U63</f>
        <v>-</v>
      </c>
      <c r="W64" s="154">
        <f>'Tournament Results Data'!V63</f>
        <v>0</v>
      </c>
      <c r="X64" s="154"/>
      <c r="Y64" s="155"/>
      <c r="Z64" s="152">
        <f>'Tournament Results Data'!Y63</f>
        <v>0</v>
      </c>
      <c r="AA64" s="153"/>
      <c r="AB64" s="153"/>
      <c r="AC64" s="35" t="str">
        <f>'Tournament Results Data'!AB63</f>
        <v>-</v>
      </c>
      <c r="AD64" s="154">
        <f>'Tournament Results Data'!AC63</f>
        <v>0</v>
      </c>
      <c r="AE64" s="154"/>
      <c r="AF64" s="155"/>
      <c r="AG64" s="152">
        <f>'Tournament Results Data'!AF63</f>
        <v>0</v>
      </c>
      <c r="AH64" s="153"/>
      <c r="AI64" s="153"/>
      <c r="AJ64" s="35" t="str">
        <f>'Tournament Results Data'!AI63</f>
        <v>-</v>
      </c>
      <c r="AK64" s="154">
        <f>'Tournament Results Data'!AJ63</f>
        <v>0</v>
      </c>
      <c r="AL64" s="154"/>
      <c r="AM64" s="155"/>
      <c r="AN64" s="106"/>
      <c r="AO64" s="70"/>
      <c r="AP64" s="70"/>
      <c r="AQ64" s="70"/>
      <c r="AR64" s="70"/>
      <c r="AS64" s="70"/>
      <c r="AT64" s="129"/>
    </row>
    <row r="65" spans="1:46" x14ac:dyDescent="0.25">
      <c r="B65" s="46"/>
      <c r="C65" s="103" t="s">
        <v>105</v>
      </c>
      <c r="D65" s="105"/>
      <c r="E65" s="103" t="str">
        <f>'Tournament Results Data'!D64</f>
        <v>Court 1</v>
      </c>
      <c r="F65" s="104"/>
      <c r="G65" s="104"/>
      <c r="H65" s="104"/>
      <c r="I65" s="104"/>
      <c r="J65" s="104"/>
      <c r="K65" s="105"/>
      <c r="L65" s="103" t="str">
        <f>'Tournament Results Data'!K64</f>
        <v>Court 2</v>
      </c>
      <c r="M65" s="104"/>
      <c r="N65" s="104"/>
      <c r="O65" s="104"/>
      <c r="P65" s="104"/>
      <c r="Q65" s="104"/>
      <c r="R65" s="105"/>
      <c r="S65" s="103" t="str">
        <f>'Tournament Results Data'!R64</f>
        <v>Court 1</v>
      </c>
      <c r="T65" s="104"/>
      <c r="U65" s="104"/>
      <c r="V65" s="104"/>
      <c r="W65" s="104"/>
      <c r="X65" s="104"/>
      <c r="Y65" s="105"/>
      <c r="Z65" s="103" t="str">
        <f>'Tournament Results Data'!Y64</f>
        <v>Court 2</v>
      </c>
      <c r="AA65" s="104"/>
      <c r="AB65" s="104"/>
      <c r="AC65" s="104"/>
      <c r="AD65" s="104"/>
      <c r="AE65" s="104"/>
      <c r="AF65" s="105"/>
      <c r="AG65" s="103" t="str">
        <f>'Tournament Results Data'!AF64</f>
        <v>Court 1</v>
      </c>
      <c r="AH65" s="104"/>
      <c r="AI65" s="104"/>
      <c r="AJ65" s="104"/>
      <c r="AK65" s="104"/>
      <c r="AL65" s="104"/>
      <c r="AM65" s="105"/>
      <c r="AN65" s="106"/>
      <c r="AO65" s="70"/>
      <c r="AP65" s="70"/>
      <c r="AQ65" s="70"/>
      <c r="AR65" s="70"/>
      <c r="AS65" s="70"/>
      <c r="AT65" s="129"/>
    </row>
    <row r="66" spans="1:46" x14ac:dyDescent="0.25">
      <c r="B66" s="46"/>
      <c r="C66" s="88" t="s">
        <v>3</v>
      </c>
      <c r="D66" s="90"/>
      <c r="E66" s="88" t="str">
        <f>'Tournament Results Data'!D65</f>
        <v>ASAP</v>
      </c>
      <c r="F66" s="89"/>
      <c r="G66" s="89"/>
      <c r="H66" s="89"/>
      <c r="I66" s="89"/>
      <c r="J66" s="89"/>
      <c r="K66" s="90"/>
      <c r="L66" s="88" t="str">
        <f>'Tournament Results Data'!K65</f>
        <v>ASAP</v>
      </c>
      <c r="M66" s="89"/>
      <c r="N66" s="89"/>
      <c r="O66" s="89"/>
      <c r="P66" s="89"/>
      <c r="Q66" s="89"/>
      <c r="R66" s="90"/>
      <c r="S66" s="88" t="str">
        <f>'Tournament Results Data'!R65</f>
        <v>ASAP</v>
      </c>
      <c r="T66" s="89"/>
      <c r="U66" s="89"/>
      <c r="V66" s="89"/>
      <c r="W66" s="89"/>
      <c r="X66" s="89"/>
      <c r="Y66" s="90"/>
      <c r="Z66" s="88" t="str">
        <f>'Tournament Results Data'!Y65</f>
        <v>ASAP</v>
      </c>
      <c r="AA66" s="89"/>
      <c r="AB66" s="89"/>
      <c r="AC66" s="89"/>
      <c r="AD66" s="89"/>
      <c r="AE66" s="89"/>
      <c r="AF66" s="90"/>
      <c r="AG66" s="88" t="str">
        <f>'Tournament Results Data'!AF65</f>
        <v>ASAP</v>
      </c>
      <c r="AH66" s="89"/>
      <c r="AI66" s="89"/>
      <c r="AJ66" s="89"/>
      <c r="AK66" s="89"/>
      <c r="AL66" s="89"/>
      <c r="AM66" s="90"/>
      <c r="AN66" s="106"/>
      <c r="AO66" s="70"/>
      <c r="AP66" s="70"/>
      <c r="AQ66" s="70"/>
      <c r="AR66" s="70"/>
      <c r="AS66" s="70"/>
      <c r="AT66" s="129"/>
    </row>
    <row r="67" spans="1:46" x14ac:dyDescent="0.25">
      <c r="B67" s="46"/>
      <c r="C67" s="88" t="s">
        <v>7</v>
      </c>
      <c r="D67" s="90"/>
      <c r="E67" s="88" t="str">
        <f>'Tournament Results Data'!D66</f>
        <v>6</v>
      </c>
      <c r="F67" s="89"/>
      <c r="G67" s="89"/>
      <c r="H67" s="89"/>
      <c r="I67" s="89"/>
      <c r="J67" s="89"/>
      <c r="K67" s="90"/>
      <c r="L67" s="88" t="str">
        <f>'Tournament Results Data'!K66</f>
        <v>6</v>
      </c>
      <c r="M67" s="89"/>
      <c r="N67" s="89"/>
      <c r="O67" s="89"/>
      <c r="P67" s="89"/>
      <c r="Q67" s="89"/>
      <c r="R67" s="90"/>
      <c r="S67" s="88" t="str">
        <f>'Tournament Results Data'!R66</f>
        <v>7</v>
      </c>
      <c r="T67" s="89"/>
      <c r="U67" s="89"/>
      <c r="V67" s="89"/>
      <c r="W67" s="89"/>
      <c r="X67" s="89"/>
      <c r="Y67" s="90"/>
      <c r="Z67" s="88" t="str">
        <f>'Tournament Results Data'!Y66</f>
        <v>7</v>
      </c>
      <c r="AA67" s="89"/>
      <c r="AB67" s="89"/>
      <c r="AC67" s="89"/>
      <c r="AD67" s="89"/>
      <c r="AE67" s="89"/>
      <c r="AF67" s="90"/>
      <c r="AG67" s="88" t="str">
        <f>'Tournament Results Data'!AF66</f>
        <v>8</v>
      </c>
      <c r="AH67" s="89"/>
      <c r="AI67" s="89"/>
      <c r="AJ67" s="89"/>
      <c r="AK67" s="89"/>
      <c r="AL67" s="89"/>
      <c r="AM67" s="90"/>
      <c r="AN67" s="106"/>
      <c r="AO67" s="70"/>
      <c r="AP67" s="70"/>
      <c r="AQ67" s="70"/>
      <c r="AR67" s="70"/>
      <c r="AS67" s="70"/>
      <c r="AT67" s="129"/>
    </row>
    <row r="68" spans="1:46" x14ac:dyDescent="0.25">
      <c r="B68" s="46"/>
      <c r="C68" s="88" t="s">
        <v>13</v>
      </c>
      <c r="D68" s="90"/>
      <c r="E68" s="88" t="str">
        <f>'Tournament Results Data'!D67</f>
        <v>4 vs 3 (5)</v>
      </c>
      <c r="F68" s="89"/>
      <c r="G68" s="89"/>
      <c r="H68" s="89"/>
      <c r="I68" s="89"/>
      <c r="J68" s="89"/>
      <c r="K68" s="90"/>
      <c r="L68" s="88" t="str">
        <f>'Tournament Results Data'!K67</f>
        <v>1 vs 6 (2)</v>
      </c>
      <c r="M68" s="89"/>
      <c r="N68" s="89"/>
      <c r="O68" s="89"/>
      <c r="P68" s="89"/>
      <c r="Q68" s="89"/>
      <c r="R68" s="90"/>
      <c r="S68" s="88" t="str">
        <f>'Tournament Results Data'!R67</f>
        <v>4 vs 2 (6)</v>
      </c>
      <c r="T68" s="89"/>
      <c r="U68" s="89"/>
      <c r="V68" s="89"/>
      <c r="W68" s="89"/>
      <c r="X68" s="89"/>
      <c r="Y68" s="90"/>
      <c r="Z68" s="88" t="str">
        <f>'Tournament Results Data'!Y67</f>
        <v>1 vs 5 (3)</v>
      </c>
      <c r="AA68" s="89"/>
      <c r="AB68" s="89"/>
      <c r="AC68" s="89"/>
      <c r="AD68" s="89"/>
      <c r="AE68" s="89"/>
      <c r="AF68" s="90"/>
      <c r="AG68" s="88" t="str">
        <f>'Tournament Results Data'!AF67</f>
        <v>3 vs 6 (1)</v>
      </c>
      <c r="AH68" s="89"/>
      <c r="AI68" s="89"/>
      <c r="AJ68" s="89"/>
      <c r="AK68" s="89"/>
      <c r="AL68" s="89"/>
      <c r="AM68" s="90"/>
      <c r="AN68" s="106"/>
      <c r="AO68" s="70"/>
      <c r="AP68" s="70"/>
      <c r="AQ68" s="70"/>
      <c r="AR68" s="70"/>
      <c r="AS68" s="70"/>
      <c r="AT68" s="129"/>
    </row>
    <row r="69" spans="1:46" x14ac:dyDescent="0.25">
      <c r="B69" s="46"/>
      <c r="C69" s="88" t="s">
        <v>14</v>
      </c>
      <c r="D69" s="90"/>
      <c r="E69" s="144">
        <f>'Tournament Results Data'!D68</f>
        <v>0</v>
      </c>
      <c r="F69" s="145"/>
      <c r="G69" s="145"/>
      <c r="H69" s="4" t="str">
        <f>'Tournament Results Data'!G68</f>
        <v>-</v>
      </c>
      <c r="I69" s="146">
        <f>'Tournament Results Data'!H68</f>
        <v>0</v>
      </c>
      <c r="J69" s="146"/>
      <c r="K69" s="147"/>
      <c r="L69" s="144">
        <f>'Tournament Results Data'!K68</f>
        <v>0</v>
      </c>
      <c r="M69" s="145"/>
      <c r="N69" s="145"/>
      <c r="O69" s="4" t="str">
        <f>'Tournament Results Data'!N68</f>
        <v>-</v>
      </c>
      <c r="P69" s="146">
        <f>'Tournament Results Data'!O68</f>
        <v>0</v>
      </c>
      <c r="Q69" s="146"/>
      <c r="R69" s="147"/>
      <c r="S69" s="144">
        <f>'Tournament Results Data'!R68</f>
        <v>0</v>
      </c>
      <c r="T69" s="145"/>
      <c r="U69" s="145"/>
      <c r="V69" s="4" t="str">
        <f>'Tournament Results Data'!U68</f>
        <v>-</v>
      </c>
      <c r="W69" s="146">
        <f>'Tournament Results Data'!V68</f>
        <v>0</v>
      </c>
      <c r="X69" s="146"/>
      <c r="Y69" s="147"/>
      <c r="Z69" s="144">
        <f>'Tournament Results Data'!Y68</f>
        <v>0</v>
      </c>
      <c r="AA69" s="145"/>
      <c r="AB69" s="145"/>
      <c r="AC69" s="4" t="str">
        <f>'Tournament Results Data'!AB68</f>
        <v>-</v>
      </c>
      <c r="AD69" s="146">
        <f>'Tournament Results Data'!AC68</f>
        <v>0</v>
      </c>
      <c r="AE69" s="146"/>
      <c r="AF69" s="147"/>
      <c r="AG69" s="144">
        <f>'Tournament Results Data'!AF68</f>
        <v>0</v>
      </c>
      <c r="AH69" s="145"/>
      <c r="AI69" s="145"/>
      <c r="AJ69" s="4" t="str">
        <f>'Tournament Results Data'!AI68</f>
        <v>-</v>
      </c>
      <c r="AK69" s="146">
        <f>'Tournament Results Data'!AJ68</f>
        <v>0</v>
      </c>
      <c r="AL69" s="146"/>
      <c r="AM69" s="147"/>
      <c r="AN69" s="106"/>
      <c r="AO69" s="70"/>
      <c r="AP69" s="70"/>
      <c r="AQ69" s="70"/>
      <c r="AR69" s="70"/>
      <c r="AS69" s="70"/>
      <c r="AT69" s="129"/>
    </row>
    <row r="70" spans="1:46" ht="13.8" thickBot="1" x14ac:dyDescent="0.3">
      <c r="B70" s="47"/>
      <c r="C70" s="140" t="s">
        <v>15</v>
      </c>
      <c r="D70" s="141"/>
      <c r="E70" s="152">
        <f>'Tournament Results Data'!D69</f>
        <v>0</v>
      </c>
      <c r="F70" s="153"/>
      <c r="G70" s="153"/>
      <c r="H70" s="35" t="str">
        <f>'Tournament Results Data'!G69</f>
        <v>-</v>
      </c>
      <c r="I70" s="154">
        <f>'Tournament Results Data'!H69</f>
        <v>0</v>
      </c>
      <c r="J70" s="154"/>
      <c r="K70" s="155"/>
      <c r="L70" s="152">
        <f>'Tournament Results Data'!K69</f>
        <v>0</v>
      </c>
      <c r="M70" s="153"/>
      <c r="N70" s="153"/>
      <c r="O70" s="35" t="str">
        <f>'Tournament Results Data'!N69</f>
        <v>-</v>
      </c>
      <c r="P70" s="154">
        <f>'Tournament Results Data'!O69</f>
        <v>0</v>
      </c>
      <c r="Q70" s="154"/>
      <c r="R70" s="155"/>
      <c r="S70" s="152">
        <f>'Tournament Results Data'!R69</f>
        <v>0</v>
      </c>
      <c r="T70" s="153"/>
      <c r="U70" s="153"/>
      <c r="V70" s="35" t="str">
        <f>'Tournament Results Data'!U69</f>
        <v>-</v>
      </c>
      <c r="W70" s="154">
        <f>'Tournament Results Data'!V69</f>
        <v>0</v>
      </c>
      <c r="X70" s="154"/>
      <c r="Y70" s="155"/>
      <c r="Z70" s="152">
        <f>'Tournament Results Data'!Y69</f>
        <v>0</v>
      </c>
      <c r="AA70" s="153"/>
      <c r="AB70" s="153"/>
      <c r="AC70" s="35" t="str">
        <f>'Tournament Results Data'!AB69</f>
        <v>-</v>
      </c>
      <c r="AD70" s="154">
        <f>'Tournament Results Data'!AC69</f>
        <v>0</v>
      </c>
      <c r="AE70" s="154"/>
      <c r="AF70" s="155"/>
      <c r="AG70" s="152">
        <f>'Tournament Results Data'!AF69</f>
        <v>0</v>
      </c>
      <c r="AH70" s="153"/>
      <c r="AI70" s="153"/>
      <c r="AJ70" s="35" t="str">
        <f>'Tournament Results Data'!AI69</f>
        <v>-</v>
      </c>
      <c r="AK70" s="154">
        <f>'Tournament Results Data'!AJ69</f>
        <v>0</v>
      </c>
      <c r="AL70" s="154"/>
      <c r="AM70" s="155"/>
      <c r="AN70" s="130"/>
      <c r="AO70" s="131"/>
      <c r="AP70" s="131"/>
      <c r="AQ70" s="131"/>
      <c r="AR70" s="131"/>
      <c r="AS70" s="131"/>
      <c r="AT70" s="132"/>
    </row>
    <row r="71" spans="1:46" x14ac:dyDescent="0.25">
      <c r="B71" s="2"/>
      <c r="C71" s="2"/>
      <c r="D71" s="2"/>
      <c r="E71" s="14"/>
      <c r="F71" s="14"/>
      <c r="G71" s="14"/>
      <c r="H71" s="2"/>
      <c r="I71" s="15"/>
      <c r="J71" s="15"/>
      <c r="K71" s="15"/>
      <c r="L71" s="14"/>
      <c r="M71" s="14"/>
      <c r="N71" s="14"/>
      <c r="O71" s="2"/>
      <c r="P71" s="15"/>
      <c r="Q71" s="15"/>
      <c r="R71" s="15"/>
      <c r="S71" s="14"/>
      <c r="T71" s="14"/>
      <c r="U71" s="14"/>
      <c r="V71" s="2"/>
      <c r="W71" s="15"/>
      <c r="X71" s="15"/>
      <c r="Y71" s="15"/>
      <c r="Z71" s="14"/>
      <c r="AA71" s="14"/>
      <c r="AB71" s="14"/>
      <c r="AC71" s="2"/>
      <c r="AD71" s="15"/>
      <c r="AE71" s="15"/>
      <c r="AF71" s="15"/>
      <c r="AG71" s="14"/>
      <c r="AH71" s="14"/>
      <c r="AI71" s="14"/>
      <c r="AJ71" s="2"/>
      <c r="AK71" s="15"/>
      <c r="AL71" s="15"/>
      <c r="AM71" s="15"/>
      <c r="AN71" s="14"/>
      <c r="AO71" s="14"/>
      <c r="AP71" s="14"/>
      <c r="AQ71" s="2"/>
      <c r="AR71" s="15"/>
      <c r="AS71" s="15"/>
      <c r="AT71" s="15"/>
    </row>
    <row r="72" spans="1:46" x14ac:dyDescent="0.25">
      <c r="C72" s="5" t="str">
        <f>'Tournament Results Data'!B1</f>
        <v xml:space="preserve">Tournament:  </v>
      </c>
      <c r="D72" s="188">
        <f>'Tournament Results Data'!C1</f>
        <v>0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</row>
    <row r="73" spans="1:46" x14ac:dyDescent="0.25">
      <c r="C73" s="5"/>
    </row>
    <row r="74" spans="1:46" x14ac:dyDescent="0.25">
      <c r="B74" s="156" t="str">
        <f>'Tournament Results Data'!A3</f>
        <v xml:space="preserve">Date:  </v>
      </c>
      <c r="C74" s="156"/>
      <c r="D74" s="187">
        <f>'Tournament Results Data'!C3</f>
        <v>0</v>
      </c>
      <c r="E74" s="187"/>
      <c r="F74" s="187"/>
    </row>
    <row r="75" spans="1:46" x14ac:dyDescent="0.25">
      <c r="C75" s="5"/>
    </row>
    <row r="76" spans="1:46" x14ac:dyDescent="0.25">
      <c r="C76" s="5" t="str">
        <f>'Tournament Results Data'!B5</f>
        <v xml:space="preserve">Site:  </v>
      </c>
      <c r="D76" s="188">
        <f>'Tournament Results Data'!C5</f>
        <v>0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</row>
    <row r="78" spans="1:46" ht="17.399999999999999" x14ac:dyDescent="0.3">
      <c r="A78" s="42"/>
      <c r="B78" s="186" t="s">
        <v>38</v>
      </c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</row>
    <row r="79" spans="1:46" ht="17.399999999999999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</row>
    <row r="80" spans="1:46" x14ac:dyDescent="0.25">
      <c r="B80" s="185" t="e">
        <f>'Tournament Results Data'!$A$75</f>
        <v>#REF!</v>
      </c>
      <c r="C80" s="185"/>
      <c r="D80" s="185"/>
      <c r="E80" s="185"/>
      <c r="F80" s="185"/>
      <c r="G80" s="185"/>
      <c r="H80" s="18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2:46" x14ac:dyDescent="0.25">
      <c r="B81" s="44"/>
      <c r="C81" s="41"/>
      <c r="D81" s="41"/>
      <c r="E81" s="27"/>
      <c r="F81" s="21"/>
      <c r="G81" s="21"/>
      <c r="H81" s="21"/>
      <c r="I81" s="1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"/>
      <c r="U81" s="2"/>
      <c r="V81" s="2"/>
      <c r="W81" s="2"/>
      <c r="X81" s="2"/>
      <c r="Y81" s="2"/>
      <c r="Z81" s="2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2:46" x14ac:dyDescent="0.25">
      <c r="B82" s="23"/>
      <c r="C82" s="70" t="str">
        <f>'Tournament Results Data'!$A$74</f>
        <v>Pool Tiebreaker #1</v>
      </c>
      <c r="D82" s="70"/>
      <c r="E82" s="18"/>
      <c r="F82" s="11"/>
      <c r="G82" s="104">
        <f>'Tournament Results Data'!$G$75</f>
        <v>1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2"/>
      <c r="Z82" s="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2:46" x14ac:dyDescent="0.25">
      <c r="B83" s="23"/>
      <c r="C83" s="21"/>
      <c r="D83" s="21"/>
      <c r="E83" s="28"/>
      <c r="F83" s="21"/>
      <c r="G83"/>
      <c r="H83"/>
      <c r="I83"/>
      <c r="J83"/>
      <c r="K83"/>
      <c r="L83"/>
      <c r="M83" s="183" t="e">
        <f>IF('Tournament Results Data'!A75='Tournament Results Data'!G75,'Tournament Results Data'!R75,'Tournament Results Data'!R77 )</f>
        <v>#REF!</v>
      </c>
      <c r="N83" s="183"/>
      <c r="O83" s="2" t="s">
        <v>10</v>
      </c>
      <c r="P83" s="184" t="e">
        <f>IF('Tournament Results Data'!A75='Tournament Results Data'!A75,'Tournament Results Data'!R77,'Tournament Results Data'!R75 )</f>
        <v>#REF!</v>
      </c>
      <c r="Q83" s="184"/>
      <c r="R83"/>
      <c r="S83"/>
      <c r="T83"/>
      <c r="U83"/>
      <c r="V83"/>
      <c r="W83"/>
      <c r="X83" s="2"/>
      <c r="Y83" s="20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2:46" ht="12.75" customHeight="1" x14ac:dyDescent="0.25">
      <c r="B84" s="26"/>
      <c r="C84" s="11"/>
      <c r="D84" s="25"/>
      <c r="E84" s="30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2:46" ht="12.75" customHeight="1" x14ac:dyDescent="0.25">
      <c r="B85" s="185" t="e">
        <f>'Tournament Results Data'!$A$78</f>
        <v>#REF!</v>
      </c>
      <c r="C85" s="185"/>
      <c r="D85" s="185"/>
      <c r="E85" s="185"/>
      <c r="F85" s="185"/>
      <c r="G85" s="185"/>
      <c r="H85" s="18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2:46" ht="12.75" customHeight="1" x14ac:dyDescent="0.25">
      <c r="B86" s="23"/>
      <c r="C86" s="21"/>
      <c r="D86" s="21"/>
      <c r="E86" s="21"/>
      <c r="F86" s="21"/>
      <c r="G86" s="21"/>
      <c r="H86" s="21"/>
      <c r="I86" s="1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"/>
      <c r="U86" s="2"/>
      <c r="V86" s="2"/>
      <c r="W86" s="2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2:46" ht="12.75" customHeight="1" x14ac:dyDescent="0.25">
      <c r="B87" s="2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2:46" ht="12.75" customHeight="1" x14ac:dyDescent="0.25">
      <c r="B88" s="185" t="e">
        <f>'Tournament Results Data'!$A$82</f>
        <v>#REF!</v>
      </c>
      <c r="C88" s="185"/>
      <c r="D88" s="185"/>
      <c r="E88" s="185"/>
      <c r="F88" s="185"/>
      <c r="G88" s="185"/>
      <c r="H88" s="18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2:46" ht="12.75" customHeight="1" x14ac:dyDescent="0.25">
      <c r="B89" s="44"/>
      <c r="C89" s="41"/>
      <c r="D89" s="41"/>
      <c r="E89" s="27"/>
      <c r="F89" s="21"/>
      <c r="G89" s="21"/>
      <c r="H89" s="21"/>
      <c r="I89" s="1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"/>
      <c r="U89" s="2"/>
      <c r="V89" s="2"/>
      <c r="W89" s="2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2:46" ht="12.75" customHeight="1" x14ac:dyDescent="0.25">
      <c r="B90" s="23"/>
      <c r="C90" s="70" t="str">
        <f>'Tournament Results Data'!$A$81</f>
        <v>Pool Tiebreaker  #2</v>
      </c>
      <c r="D90" s="70"/>
      <c r="E90" s="29"/>
      <c r="F90" s="25"/>
      <c r="G90" s="104">
        <f>'Tournament Results Data'!$G$82</f>
        <v>1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2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2:46" ht="12.75" customHeight="1" x14ac:dyDescent="0.25">
      <c r="B91" s="23"/>
      <c r="C91" s="2"/>
      <c r="D91" s="2"/>
      <c r="E91" s="18"/>
      <c r="F91" s="2"/>
      <c r="G91"/>
      <c r="H91"/>
      <c r="I91"/>
      <c r="J91"/>
      <c r="K91"/>
      <c r="L91"/>
      <c r="M91" s="60" t="e">
        <f>IF('Tournament Results Data'!A82='Tournament Results Data'!G82,'Tournament Results Data'!R82,'Tournament Results Data'!R84 )</f>
        <v>#REF!</v>
      </c>
      <c r="N91" s="60"/>
      <c r="O91" s="2" t="s">
        <v>10</v>
      </c>
      <c r="P91" s="61" t="e">
        <f>IF('Tournament Results Data'!A82='Tournament Results Data'!G82,'Tournament Results Data'!R84,'Tournament Results Data'!R82 )</f>
        <v>#REF!</v>
      </c>
      <c r="Q91" s="61"/>
      <c r="R91"/>
      <c r="S91"/>
      <c r="T91"/>
      <c r="U91"/>
      <c r="V91"/>
      <c r="W91"/>
      <c r="X91" s="2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2:46" ht="12.75" customHeight="1" x14ac:dyDescent="0.25">
      <c r="B92" s="26"/>
      <c r="C92" s="11"/>
      <c r="D92" s="11"/>
      <c r="E92" s="1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2:46" ht="12.75" customHeight="1" x14ac:dyDescent="0.25">
      <c r="B93" s="185" t="e">
        <f>'Tournament Results Data'!$A$85</f>
        <v>#REF!</v>
      </c>
      <c r="C93" s="185"/>
      <c r="D93" s="185"/>
      <c r="E93" s="185"/>
      <c r="F93" s="185"/>
      <c r="G93" s="185"/>
      <c r="H93" s="18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2:46" ht="12.75" customHeight="1" x14ac:dyDescent="0.25">
      <c r="B94" s="23"/>
      <c r="C94" s="21"/>
      <c r="D94" s="21"/>
      <c r="E94" s="21"/>
      <c r="F94" s="21"/>
      <c r="G94" s="21"/>
      <c r="H94" s="21"/>
      <c r="I94" s="1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"/>
      <c r="U94" s="2"/>
      <c r="V94" s="2"/>
      <c r="W94" s="2"/>
      <c r="X94" s="2"/>
      <c r="Y94" s="2"/>
      <c r="Z94" s="2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2:46" ht="12.75" customHeight="1" x14ac:dyDescent="0.25">
      <c r="B95" s="185" t="e">
        <f>'Tournament Results Data'!$A$89</f>
        <v>#REF!</v>
      </c>
      <c r="C95" s="185"/>
      <c r="D95" s="185"/>
      <c r="E95" s="185"/>
      <c r="F95" s="185"/>
      <c r="G95" s="185"/>
      <c r="H95" s="18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/>
      <c r="Y95" s="2"/>
      <c r="Z95" s="2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2:46" ht="12.75" customHeight="1" x14ac:dyDescent="0.25">
      <c r="B96" s="44"/>
      <c r="C96" s="41"/>
      <c r="D96" s="41"/>
      <c r="E96" s="27"/>
      <c r="F96" s="21"/>
      <c r="G96" s="21"/>
      <c r="H96" s="21"/>
      <c r="I96" s="1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"/>
      <c r="U96" s="2"/>
      <c r="V96" s="2"/>
      <c r="W96" s="2"/>
      <c r="X96"/>
      <c r="Y96" s="2"/>
      <c r="Z96" s="2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ht="12.75" customHeight="1" x14ac:dyDescent="0.25">
      <c r="A97" s="20"/>
      <c r="B97" s="23"/>
      <c r="C97" s="70" t="str">
        <f>'Tournament Results Data'!$A$88</f>
        <v>Pool Tiebreaker #3</v>
      </c>
      <c r="D97" s="70"/>
      <c r="E97" s="24"/>
      <c r="F97" s="55"/>
      <c r="G97" s="104">
        <f>'Tournament Results Data'!$G$89</f>
        <v>1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2"/>
      <c r="Z97" s="2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ht="12.75" customHeight="1" x14ac:dyDescent="0.25">
      <c r="B98" s="23"/>
      <c r="C98" s="2"/>
      <c r="D98" s="2"/>
      <c r="E98" s="18"/>
      <c r="F98" s="2"/>
      <c r="G98"/>
      <c r="H98"/>
      <c r="I98"/>
      <c r="J98"/>
      <c r="K98"/>
      <c r="L98"/>
      <c r="M98" s="60" t="e">
        <f>IF('Tournament Results Data'!A89='Tournament Results Data'!G89,'Tournament Results Data'!R89,'Tournament Results Data'!R91 )</f>
        <v>#REF!</v>
      </c>
      <c r="N98" s="60"/>
      <c r="O98" s="2" t="s">
        <v>10</v>
      </c>
      <c r="P98" s="61" t="e">
        <f>IF('Tournament Results Data'!A89='Tournament Results Data'!G89,'Tournament Results Data'!R91,'Tournament Results Data'!R89 )</f>
        <v>#REF!</v>
      </c>
      <c r="Q98" s="61"/>
      <c r="R98"/>
      <c r="S98"/>
      <c r="T98"/>
      <c r="U98"/>
      <c r="V98"/>
      <c r="W98"/>
      <c r="X98" s="2"/>
      <c r="Y98" s="2"/>
      <c r="Z98" s="2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ht="12.75" customHeight="1" x14ac:dyDescent="0.25">
      <c r="B99" s="26"/>
      <c r="C99" s="11"/>
      <c r="D99" s="11"/>
      <c r="E99" s="1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1:46" ht="12.75" customHeight="1" x14ac:dyDescent="0.25">
      <c r="B100" s="185" t="e">
        <f>'Tournament Results Data'!$A$92</f>
        <v>#REF!</v>
      </c>
      <c r="C100" s="185"/>
      <c r="D100" s="185"/>
      <c r="E100" s="185"/>
      <c r="F100" s="185"/>
      <c r="G100" s="185"/>
      <c r="H100" s="18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4"/>
      <c r="Z100" s="24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1:46" ht="12.75" customHeigh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1:46" ht="12.75" customHeight="1" x14ac:dyDescent="0.25">
      <c r="A102" s="33"/>
      <c r="B102" s="33"/>
      <c r="C102" s="33"/>
      <c r="D102" s="3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4"/>
    </row>
    <row r="103" spans="1:46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1:46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1:46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1:46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1:46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:46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1:46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46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1:46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1:46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2:46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2:46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2:46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2:46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2:46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2:46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2:46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2:46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</sheetData>
  <mergeCells count="470">
    <mergeCell ref="C41:D41"/>
    <mergeCell ref="L41:N41"/>
    <mergeCell ref="P41:R41"/>
    <mergeCell ref="S41:U41"/>
    <mergeCell ref="S40:U40"/>
    <mergeCell ref="W40:Y40"/>
    <mergeCell ref="E41:G41"/>
    <mergeCell ref="I41:K41"/>
    <mergeCell ref="W41:Y41"/>
    <mergeCell ref="L38:R38"/>
    <mergeCell ref="S38:Y38"/>
    <mergeCell ref="C39:D39"/>
    <mergeCell ref="C40:D40"/>
    <mergeCell ref="E39:K39"/>
    <mergeCell ref="L39:R39"/>
    <mergeCell ref="E40:G40"/>
    <mergeCell ref="I40:K40"/>
    <mergeCell ref="L40:N40"/>
    <mergeCell ref="P40:R40"/>
    <mergeCell ref="C16:H16"/>
    <mergeCell ref="I16:AB16"/>
    <mergeCell ref="AG34:AI34"/>
    <mergeCell ref="C34:D34"/>
    <mergeCell ref="E34:G34"/>
    <mergeCell ref="I34:K34"/>
    <mergeCell ref="L34:N34"/>
    <mergeCell ref="S24:Y24"/>
    <mergeCell ref="P34:R34"/>
    <mergeCell ref="S34:U34"/>
    <mergeCell ref="AQ15:AT15"/>
    <mergeCell ref="AM12:AP12"/>
    <mergeCell ref="AM13:AP13"/>
    <mergeCell ref="AQ14:AT14"/>
    <mergeCell ref="AM14:AP14"/>
    <mergeCell ref="AM15:AP15"/>
    <mergeCell ref="AQ12:AT12"/>
    <mergeCell ref="AI10:AL10"/>
    <mergeCell ref="AQ11:AT11"/>
    <mergeCell ref="AQ8:AT10"/>
    <mergeCell ref="AM8:AP10"/>
    <mergeCell ref="AM11:AP11"/>
    <mergeCell ref="AC8:AL9"/>
    <mergeCell ref="AC10:AE10"/>
    <mergeCell ref="AF10:AH10"/>
    <mergeCell ref="AI11:AL11"/>
    <mergeCell ref="AF11:AH11"/>
    <mergeCell ref="I11:AB11"/>
    <mergeCell ref="AQ13:AT13"/>
    <mergeCell ref="AC13:AE13"/>
    <mergeCell ref="AC12:AE12"/>
    <mergeCell ref="AF13:AH13"/>
    <mergeCell ref="AI12:AL12"/>
    <mergeCell ref="AI13:AL13"/>
    <mergeCell ref="D1:AB1"/>
    <mergeCell ref="D3:F3"/>
    <mergeCell ref="D5:AB5"/>
    <mergeCell ref="AF12:AH12"/>
    <mergeCell ref="S8:AB10"/>
    <mergeCell ref="C12:H12"/>
    <mergeCell ref="C11:H11"/>
    <mergeCell ref="B3:C3"/>
    <mergeCell ref="I12:AB12"/>
    <mergeCell ref="AC11:AE11"/>
    <mergeCell ref="E18:K18"/>
    <mergeCell ref="C8:R8"/>
    <mergeCell ref="C9:R9"/>
    <mergeCell ref="C10:R10"/>
    <mergeCell ref="C14:H14"/>
    <mergeCell ref="L18:R18"/>
    <mergeCell ref="I13:AB13"/>
    <mergeCell ref="C18:D18"/>
    <mergeCell ref="C15:H15"/>
    <mergeCell ref="C13:H13"/>
    <mergeCell ref="AG18:AM18"/>
    <mergeCell ref="S18:Y18"/>
    <mergeCell ref="Z18:AF18"/>
    <mergeCell ref="AK34:AM34"/>
    <mergeCell ref="AK22:AM22"/>
    <mergeCell ref="Z26:AF26"/>
    <mergeCell ref="AG26:AM26"/>
    <mergeCell ref="S28:U28"/>
    <mergeCell ref="W28:Y28"/>
    <mergeCell ref="Z28:AB28"/>
    <mergeCell ref="L19:R19"/>
    <mergeCell ref="M98:N98"/>
    <mergeCell ref="P98:Q98"/>
    <mergeCell ref="L25:R25"/>
    <mergeCell ref="L24:R24"/>
    <mergeCell ref="P28:R28"/>
    <mergeCell ref="L53:R53"/>
    <mergeCell ref="P57:R57"/>
    <mergeCell ref="P63:R63"/>
    <mergeCell ref="L23:N23"/>
    <mergeCell ref="AI14:AL14"/>
    <mergeCell ref="I15:AB15"/>
    <mergeCell ref="AI15:AL15"/>
    <mergeCell ref="AF15:AH15"/>
    <mergeCell ref="I14:AB14"/>
    <mergeCell ref="AC15:AE15"/>
    <mergeCell ref="AC14:AE14"/>
    <mergeCell ref="AF14:AH14"/>
    <mergeCell ref="E23:G23"/>
    <mergeCell ref="I23:K23"/>
    <mergeCell ref="C22:D22"/>
    <mergeCell ref="C23:D23"/>
    <mergeCell ref="C25:D25"/>
    <mergeCell ref="C24:D24"/>
    <mergeCell ref="W35:Y35"/>
    <mergeCell ref="S39:Y39"/>
    <mergeCell ref="I52:AB52"/>
    <mergeCell ref="S53:Y53"/>
    <mergeCell ref="P23:R23"/>
    <mergeCell ref="S23:U23"/>
    <mergeCell ref="W34:Y34"/>
    <mergeCell ref="Z34:AB34"/>
    <mergeCell ref="Z35:AB35"/>
    <mergeCell ref="S36:Y36"/>
    <mergeCell ref="Z24:AF24"/>
    <mergeCell ref="E26:K26"/>
    <mergeCell ref="L26:R26"/>
    <mergeCell ref="S26:Y26"/>
    <mergeCell ref="G90:X90"/>
    <mergeCell ref="L27:R27"/>
    <mergeCell ref="S27:Y27"/>
    <mergeCell ref="E24:K24"/>
    <mergeCell ref="E53:K53"/>
    <mergeCell ref="S35:U35"/>
    <mergeCell ref="B95:H95"/>
    <mergeCell ref="B93:H93"/>
    <mergeCell ref="Z56:AF56"/>
    <mergeCell ref="AC51:AE51"/>
    <mergeCell ref="AF51:AH51"/>
    <mergeCell ref="C55:D55"/>
    <mergeCell ref="C53:D53"/>
    <mergeCell ref="B100:H100"/>
    <mergeCell ref="C82:D82"/>
    <mergeCell ref="C90:D90"/>
    <mergeCell ref="AI49:AL49"/>
    <mergeCell ref="D76:AB76"/>
    <mergeCell ref="D72:AB72"/>
    <mergeCell ref="G97:X97"/>
    <mergeCell ref="C51:H51"/>
    <mergeCell ref="I51:AB51"/>
    <mergeCell ref="C97:D97"/>
    <mergeCell ref="B88:H88"/>
    <mergeCell ref="D74:F74"/>
    <mergeCell ref="B74:C74"/>
    <mergeCell ref="AM48:AP48"/>
    <mergeCell ref="AM50:AP50"/>
    <mergeCell ref="C52:H52"/>
    <mergeCell ref="W23:Y23"/>
    <mergeCell ref="Z23:AB23"/>
    <mergeCell ref="AD23:AF23"/>
    <mergeCell ref="Z25:AF25"/>
    <mergeCell ref="M91:N91"/>
    <mergeCell ref="AM49:AP49"/>
    <mergeCell ref="I47:AB47"/>
    <mergeCell ref="AG25:AM25"/>
    <mergeCell ref="Z27:AF27"/>
    <mergeCell ref="S25:Y25"/>
    <mergeCell ref="C26:D26"/>
    <mergeCell ref="AN23:AP23"/>
    <mergeCell ref="C27:D27"/>
    <mergeCell ref="P91:Q91"/>
    <mergeCell ref="B85:H85"/>
    <mergeCell ref="B78:AT78"/>
    <mergeCell ref="B80:H80"/>
    <mergeCell ref="G82:X82"/>
    <mergeCell ref="AG54:AM54"/>
    <mergeCell ref="C54:D54"/>
    <mergeCell ref="C19:D19"/>
    <mergeCell ref="C20:D20"/>
    <mergeCell ref="C21:D21"/>
    <mergeCell ref="AI16:AL16"/>
    <mergeCell ref="AG21:AM21"/>
    <mergeCell ref="E21:K21"/>
    <mergeCell ref="L21:R21"/>
    <mergeCell ref="S21:Y21"/>
    <mergeCell ref="Z21:AF21"/>
    <mergeCell ref="AG19:AM19"/>
    <mergeCell ref="AM16:AP16"/>
    <mergeCell ref="M83:N83"/>
    <mergeCell ref="P83:Q83"/>
    <mergeCell ref="AC47:AE47"/>
    <mergeCell ref="AF47:AH47"/>
    <mergeCell ref="AI47:AL47"/>
    <mergeCell ref="AM47:AP47"/>
    <mergeCell ref="AC49:AE49"/>
    <mergeCell ref="AF49:AH49"/>
    <mergeCell ref="AN18:AT18"/>
    <mergeCell ref="AQ16:AT16"/>
    <mergeCell ref="C17:H17"/>
    <mergeCell ref="I17:AB17"/>
    <mergeCell ref="AC17:AE17"/>
    <mergeCell ref="AF17:AH17"/>
    <mergeCell ref="AI17:AL17"/>
    <mergeCell ref="AM17:AP17"/>
    <mergeCell ref="AQ17:AT17"/>
    <mergeCell ref="AC16:AE16"/>
    <mergeCell ref="AF16:AH16"/>
    <mergeCell ref="AN19:AT19"/>
    <mergeCell ref="E20:K20"/>
    <mergeCell ref="L20:R20"/>
    <mergeCell ref="S20:Y20"/>
    <mergeCell ref="Z20:AF20"/>
    <mergeCell ref="AG20:AM20"/>
    <mergeCell ref="AN20:AT20"/>
    <mergeCell ref="S19:Y19"/>
    <mergeCell ref="Z19:AF19"/>
    <mergeCell ref="E19:K19"/>
    <mergeCell ref="AN21:AT21"/>
    <mergeCell ref="E22:G22"/>
    <mergeCell ref="I22:K22"/>
    <mergeCell ref="L22:N22"/>
    <mergeCell ref="P22:R22"/>
    <mergeCell ref="S22:U22"/>
    <mergeCell ref="W22:Y22"/>
    <mergeCell ref="Z22:AB22"/>
    <mergeCell ref="AD22:AF22"/>
    <mergeCell ref="AG22:AI22"/>
    <mergeCell ref="AG27:AM27"/>
    <mergeCell ref="AR23:AT23"/>
    <mergeCell ref="AN24:AT24"/>
    <mergeCell ref="AG23:AI23"/>
    <mergeCell ref="AK23:AM23"/>
    <mergeCell ref="AG24:AM24"/>
    <mergeCell ref="Z29:AB29"/>
    <mergeCell ref="AN25:AT25"/>
    <mergeCell ref="AN22:AP22"/>
    <mergeCell ref="AR22:AT22"/>
    <mergeCell ref="C28:D28"/>
    <mergeCell ref="E28:G28"/>
    <mergeCell ref="I28:K28"/>
    <mergeCell ref="L28:N28"/>
    <mergeCell ref="AN26:AT26"/>
    <mergeCell ref="E25:K25"/>
    <mergeCell ref="S30:Y30"/>
    <mergeCell ref="AN27:AT27"/>
    <mergeCell ref="E27:K27"/>
    <mergeCell ref="L29:N29"/>
    <mergeCell ref="AD28:AF28"/>
    <mergeCell ref="AG28:AI28"/>
    <mergeCell ref="AK28:AM28"/>
    <mergeCell ref="P29:R29"/>
    <mergeCell ref="S29:U29"/>
    <mergeCell ref="W29:Y29"/>
    <mergeCell ref="AN30:AT30"/>
    <mergeCell ref="AD29:AF29"/>
    <mergeCell ref="AG29:AI29"/>
    <mergeCell ref="C29:D29"/>
    <mergeCell ref="E29:G29"/>
    <mergeCell ref="I29:K29"/>
    <mergeCell ref="Z30:AF30"/>
    <mergeCell ref="C30:D30"/>
    <mergeCell ref="E30:K30"/>
    <mergeCell ref="L30:R30"/>
    <mergeCell ref="AG32:AM32"/>
    <mergeCell ref="AN32:AT32"/>
    <mergeCell ref="C31:D31"/>
    <mergeCell ref="E31:K31"/>
    <mergeCell ref="AN28:AP28"/>
    <mergeCell ref="AN29:AP29"/>
    <mergeCell ref="AK29:AM29"/>
    <mergeCell ref="AR28:AT28"/>
    <mergeCell ref="AR29:AT29"/>
    <mergeCell ref="AG30:AM30"/>
    <mergeCell ref="Z31:AF31"/>
    <mergeCell ref="AG31:AM31"/>
    <mergeCell ref="L31:R31"/>
    <mergeCell ref="S31:Y31"/>
    <mergeCell ref="AN31:AT31"/>
    <mergeCell ref="C32:D32"/>
    <mergeCell ref="E32:K32"/>
    <mergeCell ref="L32:R32"/>
    <mergeCell ref="S32:Y32"/>
    <mergeCell ref="Z32:AF32"/>
    <mergeCell ref="AR35:AT35"/>
    <mergeCell ref="AD35:AF35"/>
    <mergeCell ref="AG35:AI35"/>
    <mergeCell ref="L33:R33"/>
    <mergeCell ref="AD34:AF34"/>
    <mergeCell ref="Z33:AF33"/>
    <mergeCell ref="AG33:AM33"/>
    <mergeCell ref="P35:R35"/>
    <mergeCell ref="L35:N35"/>
    <mergeCell ref="S33:Y33"/>
    <mergeCell ref="C33:D33"/>
    <mergeCell ref="E33:K33"/>
    <mergeCell ref="C35:D35"/>
    <mergeCell ref="E35:G35"/>
    <mergeCell ref="I35:K35"/>
    <mergeCell ref="AN35:AP35"/>
    <mergeCell ref="AN33:AT33"/>
    <mergeCell ref="AK35:AM35"/>
    <mergeCell ref="AN34:AP34"/>
    <mergeCell ref="AR34:AT34"/>
    <mergeCell ref="Z36:AT41"/>
    <mergeCell ref="C37:D37"/>
    <mergeCell ref="E37:K37"/>
    <mergeCell ref="L37:R37"/>
    <mergeCell ref="S37:Y37"/>
    <mergeCell ref="C36:D36"/>
    <mergeCell ref="E36:K36"/>
    <mergeCell ref="L36:R36"/>
    <mergeCell ref="C38:D38"/>
    <mergeCell ref="E38:K38"/>
    <mergeCell ref="AQ44:AT46"/>
    <mergeCell ref="C45:R45"/>
    <mergeCell ref="C46:R46"/>
    <mergeCell ref="AC46:AE46"/>
    <mergeCell ref="AF46:AH46"/>
    <mergeCell ref="AI46:AL46"/>
    <mergeCell ref="C44:R44"/>
    <mergeCell ref="S44:AB46"/>
    <mergeCell ref="AC44:AL45"/>
    <mergeCell ref="AM44:AP46"/>
    <mergeCell ref="AQ47:AT47"/>
    <mergeCell ref="C48:H48"/>
    <mergeCell ref="I48:AB48"/>
    <mergeCell ref="AC48:AE48"/>
    <mergeCell ref="AF48:AH48"/>
    <mergeCell ref="AI48:AL48"/>
    <mergeCell ref="AQ48:AT48"/>
    <mergeCell ref="C47:H47"/>
    <mergeCell ref="AQ49:AT49"/>
    <mergeCell ref="C50:H50"/>
    <mergeCell ref="I50:AB50"/>
    <mergeCell ref="AC50:AE50"/>
    <mergeCell ref="AF50:AH50"/>
    <mergeCell ref="AI50:AL50"/>
    <mergeCell ref="AQ50:AT50"/>
    <mergeCell ref="C49:H49"/>
    <mergeCell ref="I49:AB49"/>
    <mergeCell ref="AM52:AP52"/>
    <mergeCell ref="AQ52:AT52"/>
    <mergeCell ref="AI51:AL51"/>
    <mergeCell ref="AM51:AP51"/>
    <mergeCell ref="AC52:AE52"/>
    <mergeCell ref="AF52:AH52"/>
    <mergeCell ref="AQ51:AT51"/>
    <mergeCell ref="AI52:AL52"/>
    <mergeCell ref="AG61:AM61"/>
    <mergeCell ref="E55:K55"/>
    <mergeCell ref="L55:R55"/>
    <mergeCell ref="S54:Y54"/>
    <mergeCell ref="Z55:AF55"/>
    <mergeCell ref="E54:K54"/>
    <mergeCell ref="S55:Y55"/>
    <mergeCell ref="Z54:AF54"/>
    <mergeCell ref="L54:R54"/>
    <mergeCell ref="S57:U57"/>
    <mergeCell ref="W57:Y57"/>
    <mergeCell ref="AN53:AT70"/>
    <mergeCell ref="Z53:AF53"/>
    <mergeCell ref="AG53:AM53"/>
    <mergeCell ref="AG56:AM56"/>
    <mergeCell ref="AK57:AM57"/>
    <mergeCell ref="AG55:AM55"/>
    <mergeCell ref="AK58:AM58"/>
    <mergeCell ref="AG59:AM59"/>
    <mergeCell ref="L58:N58"/>
    <mergeCell ref="P58:R58"/>
    <mergeCell ref="E56:K56"/>
    <mergeCell ref="L56:R56"/>
    <mergeCell ref="S56:Y56"/>
    <mergeCell ref="C57:D57"/>
    <mergeCell ref="E57:G57"/>
    <mergeCell ref="I57:K57"/>
    <mergeCell ref="L57:N57"/>
    <mergeCell ref="C56:D56"/>
    <mergeCell ref="AG57:AI57"/>
    <mergeCell ref="AG58:AI58"/>
    <mergeCell ref="Z57:AB57"/>
    <mergeCell ref="AD57:AF57"/>
    <mergeCell ref="Z58:AB58"/>
    <mergeCell ref="AD58:AF58"/>
    <mergeCell ref="S58:U58"/>
    <mergeCell ref="W58:Y58"/>
    <mergeCell ref="Z59:AF59"/>
    <mergeCell ref="C58:D58"/>
    <mergeCell ref="C59:D59"/>
    <mergeCell ref="E59:K59"/>
    <mergeCell ref="L59:R59"/>
    <mergeCell ref="S59:Y59"/>
    <mergeCell ref="E58:G58"/>
    <mergeCell ref="I58:K58"/>
    <mergeCell ref="C60:D60"/>
    <mergeCell ref="E60:K60"/>
    <mergeCell ref="L60:R60"/>
    <mergeCell ref="S60:Y60"/>
    <mergeCell ref="Z60:AF60"/>
    <mergeCell ref="AG60:AM60"/>
    <mergeCell ref="Z63:AB63"/>
    <mergeCell ref="AD63:AF63"/>
    <mergeCell ref="Z62:AF62"/>
    <mergeCell ref="C63:D63"/>
    <mergeCell ref="E63:G63"/>
    <mergeCell ref="I63:K63"/>
    <mergeCell ref="L63:N63"/>
    <mergeCell ref="S63:U63"/>
    <mergeCell ref="W63:Y63"/>
    <mergeCell ref="AG62:AM62"/>
    <mergeCell ref="C61:D61"/>
    <mergeCell ref="E61:K61"/>
    <mergeCell ref="C62:D62"/>
    <mergeCell ref="E62:K62"/>
    <mergeCell ref="L62:R62"/>
    <mergeCell ref="S62:Y62"/>
    <mergeCell ref="L61:R61"/>
    <mergeCell ref="S61:Y61"/>
    <mergeCell ref="Z61:AF61"/>
    <mergeCell ref="AG63:AI63"/>
    <mergeCell ref="AK63:AM63"/>
    <mergeCell ref="C64:D64"/>
    <mergeCell ref="E64:G64"/>
    <mergeCell ref="I64:K64"/>
    <mergeCell ref="L64:N64"/>
    <mergeCell ref="P64:R64"/>
    <mergeCell ref="S64:U64"/>
    <mergeCell ref="W64:Y64"/>
    <mergeCell ref="Z64:AB64"/>
    <mergeCell ref="AG65:AM65"/>
    <mergeCell ref="C67:D67"/>
    <mergeCell ref="E67:K67"/>
    <mergeCell ref="C65:D65"/>
    <mergeCell ref="E65:K65"/>
    <mergeCell ref="AD64:AF64"/>
    <mergeCell ref="AG64:AI64"/>
    <mergeCell ref="AK64:AM64"/>
    <mergeCell ref="AG66:AM66"/>
    <mergeCell ref="L68:R68"/>
    <mergeCell ref="S68:Y68"/>
    <mergeCell ref="L67:R67"/>
    <mergeCell ref="S67:Y67"/>
    <mergeCell ref="Z67:AF67"/>
    <mergeCell ref="L65:R65"/>
    <mergeCell ref="S65:Y65"/>
    <mergeCell ref="Z65:AF65"/>
    <mergeCell ref="W69:Y69"/>
    <mergeCell ref="AG67:AM67"/>
    <mergeCell ref="AG68:AM68"/>
    <mergeCell ref="C66:D66"/>
    <mergeCell ref="E66:K66"/>
    <mergeCell ref="L66:R66"/>
    <mergeCell ref="S66:Y66"/>
    <mergeCell ref="Z66:AF66"/>
    <mergeCell ref="C68:D68"/>
    <mergeCell ref="E68:K68"/>
    <mergeCell ref="C69:D69"/>
    <mergeCell ref="E69:G69"/>
    <mergeCell ref="I69:K69"/>
    <mergeCell ref="L69:N69"/>
    <mergeCell ref="P69:R69"/>
    <mergeCell ref="S69:U69"/>
    <mergeCell ref="AK70:AM70"/>
    <mergeCell ref="AG69:AI69"/>
    <mergeCell ref="AK69:AM69"/>
    <mergeCell ref="Z68:AF68"/>
    <mergeCell ref="AG70:AI70"/>
    <mergeCell ref="AD70:AF70"/>
    <mergeCell ref="Z70:AB70"/>
    <mergeCell ref="Z69:AB69"/>
    <mergeCell ref="AD69:AF69"/>
    <mergeCell ref="S70:U70"/>
    <mergeCell ref="W70:Y70"/>
    <mergeCell ref="P70:R70"/>
    <mergeCell ref="C70:D70"/>
    <mergeCell ref="E70:G70"/>
    <mergeCell ref="I70:K70"/>
    <mergeCell ref="L70:N70"/>
  </mergeCells>
  <phoneticPr fontId="0" type="noConversion"/>
  <pageMargins left="0.75" right="0" top="0.25" bottom="0.25" header="0.5" footer="0.5"/>
  <pageSetup fitToHeight="2" orientation="portrait" r:id="rId1"/>
  <headerFooter alignWithMargins="0"/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V145"/>
  <sheetViews>
    <sheetView topLeftCell="A44" zoomScaleNormal="100" workbookViewId="0">
      <selection activeCell="AV68" sqref="AV68:AW69"/>
    </sheetView>
  </sheetViews>
  <sheetFormatPr defaultRowHeight="13.2" x14ac:dyDescent="0.25"/>
  <cols>
    <col min="1" max="1" width="0.5546875" customWidth="1"/>
    <col min="2" max="2" width="2" style="3" bestFit="1" customWidth="1"/>
    <col min="3" max="3" width="13.109375" style="1" bestFit="1" customWidth="1"/>
    <col min="4" max="4" width="7.88671875" style="1" customWidth="1"/>
    <col min="5" max="46" width="1.6640625" style="1" customWidth="1"/>
  </cols>
  <sheetData>
    <row r="1" spans="1:48" x14ac:dyDescent="0.25">
      <c r="C1" s="5" t="str">
        <f>'Tournament Results Data'!B1</f>
        <v xml:space="preserve">Tournament:  </v>
      </c>
      <c r="D1" s="188">
        <f>'Tournament Results Data'!C1</f>
        <v>0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</row>
    <row r="2" spans="1:48" x14ac:dyDescent="0.25">
      <c r="C2" s="5"/>
    </row>
    <row r="3" spans="1:48" x14ac:dyDescent="0.25">
      <c r="B3" s="156" t="str">
        <f>'Tournament Results Data'!$A$3</f>
        <v xml:space="preserve">Date:  </v>
      </c>
      <c r="C3" s="156"/>
      <c r="D3" s="187">
        <f>'Tournament Results Data'!C3</f>
        <v>0</v>
      </c>
      <c r="E3" s="187"/>
      <c r="F3" s="187"/>
    </row>
    <row r="4" spans="1:48" x14ac:dyDescent="0.25">
      <c r="C4" s="5"/>
    </row>
    <row r="5" spans="1:48" x14ac:dyDescent="0.25">
      <c r="C5" s="5" t="str">
        <f>'Tournament Results Data'!B5</f>
        <v xml:space="preserve">Site:  </v>
      </c>
      <c r="D5" s="188">
        <f>'Tournament Results Data'!C5</f>
        <v>0</v>
      </c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</row>
    <row r="7" spans="1:48" ht="13.8" thickBot="1" x14ac:dyDescent="0.3"/>
    <row r="8" spans="1:48" ht="12.75" customHeight="1" x14ac:dyDescent="0.25">
      <c r="B8" s="6"/>
      <c r="C8" s="101" t="str">
        <f>'Tournament Results Data'!$B$7</f>
        <v>Pool A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  <c r="S8" s="100"/>
      <c r="T8" s="101"/>
      <c r="U8" s="101"/>
      <c r="V8" s="101"/>
      <c r="W8" s="101"/>
      <c r="X8" s="101"/>
      <c r="Y8" s="101"/>
      <c r="Z8" s="101"/>
      <c r="AA8" s="101"/>
      <c r="AB8" s="102"/>
      <c r="AC8" s="100" t="s">
        <v>9</v>
      </c>
      <c r="AD8" s="101"/>
      <c r="AE8" s="101"/>
      <c r="AF8" s="101"/>
      <c r="AG8" s="101"/>
      <c r="AH8" s="101"/>
      <c r="AI8" s="101"/>
      <c r="AJ8" s="101"/>
      <c r="AK8" s="101"/>
      <c r="AL8" s="102"/>
      <c r="AM8" s="100"/>
      <c r="AN8" s="101"/>
      <c r="AO8" s="101"/>
      <c r="AP8" s="102"/>
      <c r="AQ8" s="113" t="s">
        <v>2</v>
      </c>
      <c r="AR8" s="114"/>
      <c r="AS8" s="114"/>
      <c r="AT8" s="115"/>
    </row>
    <row r="9" spans="1:48" x14ac:dyDescent="0.25">
      <c r="A9" s="10"/>
      <c r="B9" s="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84"/>
      <c r="S9" s="106"/>
      <c r="T9" s="70"/>
      <c r="U9" s="70"/>
      <c r="V9" s="70"/>
      <c r="W9" s="70"/>
      <c r="X9" s="70"/>
      <c r="Y9" s="70"/>
      <c r="Z9" s="70"/>
      <c r="AA9" s="70"/>
      <c r="AB9" s="84"/>
      <c r="AC9" s="103"/>
      <c r="AD9" s="104"/>
      <c r="AE9" s="104"/>
      <c r="AF9" s="104"/>
      <c r="AG9" s="104"/>
      <c r="AH9" s="104"/>
      <c r="AI9" s="104"/>
      <c r="AJ9" s="104"/>
      <c r="AK9" s="104"/>
      <c r="AL9" s="105"/>
      <c r="AM9" s="106"/>
      <c r="AN9" s="70"/>
      <c r="AO9" s="70"/>
      <c r="AP9" s="84"/>
      <c r="AQ9" s="116"/>
      <c r="AR9" s="117"/>
      <c r="AS9" s="117"/>
      <c r="AT9" s="118"/>
    </row>
    <row r="10" spans="1:48" x14ac:dyDescent="0.25">
      <c r="A10" s="23"/>
      <c r="B10" s="50"/>
      <c r="C10" s="104" t="str">
        <f>'Tournament Results Data'!$B$9</f>
        <v>Teams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5"/>
      <c r="S10" s="103"/>
      <c r="T10" s="104"/>
      <c r="U10" s="104"/>
      <c r="V10" s="104"/>
      <c r="W10" s="104"/>
      <c r="X10" s="104"/>
      <c r="Y10" s="104"/>
      <c r="Z10" s="104"/>
      <c r="AA10" s="104"/>
      <c r="AB10" s="105"/>
      <c r="AC10" s="88" t="s">
        <v>0</v>
      </c>
      <c r="AD10" s="89"/>
      <c r="AE10" s="90"/>
      <c r="AF10" s="88" t="s">
        <v>1</v>
      </c>
      <c r="AG10" s="89"/>
      <c r="AH10" s="90"/>
      <c r="AI10" s="88" t="s">
        <v>8</v>
      </c>
      <c r="AJ10" s="89"/>
      <c r="AK10" s="89"/>
      <c r="AL10" s="90"/>
      <c r="AM10" s="103"/>
      <c r="AN10" s="104"/>
      <c r="AO10" s="104"/>
      <c r="AP10" s="105"/>
      <c r="AQ10" s="119"/>
      <c r="AR10" s="120"/>
      <c r="AS10" s="120"/>
      <c r="AT10" s="121"/>
    </row>
    <row r="11" spans="1:48" x14ac:dyDescent="0.25">
      <c r="A11" s="43"/>
      <c r="B11" s="8" t="s">
        <v>28</v>
      </c>
      <c r="C11" s="95">
        <f>'Tournament Results Data'!B10</f>
        <v>0</v>
      </c>
      <c r="D11" s="95"/>
      <c r="E11" s="95"/>
      <c r="F11" s="95"/>
      <c r="G11" s="95"/>
      <c r="H11" s="95"/>
      <c r="I11" s="95">
        <f>'Tournament Results Data'!H10</f>
        <v>0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6"/>
      <c r="AC11" s="97">
        <f>'Tournament Results Data'!AB10</f>
        <v>0</v>
      </c>
      <c r="AD11" s="98"/>
      <c r="AE11" s="99"/>
      <c r="AF11" s="97">
        <f>'Tournament Results Data'!AE10</f>
        <v>0</v>
      </c>
      <c r="AG11" s="98"/>
      <c r="AH11" s="99"/>
      <c r="AI11" s="85" t="e">
        <f>'Tournament Results Data'!AH10</f>
        <v>#DIV/0!</v>
      </c>
      <c r="AJ11" s="86"/>
      <c r="AK11" s="86"/>
      <c r="AL11" s="87"/>
      <c r="AM11" s="88"/>
      <c r="AN11" s="89"/>
      <c r="AO11" s="89"/>
      <c r="AP11" s="90"/>
      <c r="AQ11" s="88">
        <f>'Tournament Results Data'!AP10</f>
        <v>0</v>
      </c>
      <c r="AR11" s="89"/>
      <c r="AS11" s="89"/>
      <c r="AT11" s="159"/>
    </row>
    <row r="12" spans="1:48" x14ac:dyDescent="0.25">
      <c r="A12" s="43"/>
      <c r="B12" s="8" t="s">
        <v>29</v>
      </c>
      <c r="C12" s="95">
        <f>'Tournament Results Data'!B11</f>
        <v>0</v>
      </c>
      <c r="D12" s="95"/>
      <c r="E12" s="95"/>
      <c r="F12" s="95"/>
      <c r="G12" s="95"/>
      <c r="H12" s="95"/>
      <c r="I12" s="95">
        <f>'Tournament Results Data'!H11</f>
        <v>0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6"/>
      <c r="AC12" s="97">
        <f>'Tournament Results Data'!AB11</f>
        <v>0</v>
      </c>
      <c r="AD12" s="98"/>
      <c r="AE12" s="99"/>
      <c r="AF12" s="97">
        <f>'Tournament Results Data'!AE11</f>
        <v>0</v>
      </c>
      <c r="AG12" s="98"/>
      <c r="AH12" s="99"/>
      <c r="AI12" s="85" t="e">
        <f>'Tournament Results Data'!AH11</f>
        <v>#DIV/0!</v>
      </c>
      <c r="AJ12" s="86"/>
      <c r="AK12" s="86"/>
      <c r="AL12" s="87"/>
      <c r="AM12" s="88"/>
      <c r="AN12" s="89"/>
      <c r="AO12" s="89"/>
      <c r="AP12" s="90"/>
      <c r="AQ12" s="88">
        <f>'Tournament Results Data'!AP11</f>
        <v>0</v>
      </c>
      <c r="AR12" s="89"/>
      <c r="AS12" s="89"/>
      <c r="AT12" s="159"/>
    </row>
    <row r="13" spans="1:48" x14ac:dyDescent="0.25">
      <c r="A13" s="43"/>
      <c r="B13" s="8" t="s">
        <v>30</v>
      </c>
      <c r="C13" s="95">
        <f>'Tournament Results Data'!B12</f>
        <v>0</v>
      </c>
      <c r="D13" s="95"/>
      <c r="E13" s="95"/>
      <c r="F13" s="95"/>
      <c r="G13" s="95"/>
      <c r="H13" s="95"/>
      <c r="I13" s="95">
        <f>'Tournament Results Data'!H12</f>
        <v>0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6"/>
      <c r="AC13" s="97">
        <f>'Tournament Results Data'!AB12</f>
        <v>0</v>
      </c>
      <c r="AD13" s="98"/>
      <c r="AE13" s="99"/>
      <c r="AF13" s="97">
        <f>'Tournament Results Data'!AE12</f>
        <v>0</v>
      </c>
      <c r="AG13" s="98"/>
      <c r="AH13" s="99"/>
      <c r="AI13" s="85" t="e">
        <f>'Tournament Results Data'!AH12</f>
        <v>#DIV/0!</v>
      </c>
      <c r="AJ13" s="86"/>
      <c r="AK13" s="86"/>
      <c r="AL13" s="87"/>
      <c r="AM13" s="88"/>
      <c r="AN13" s="89"/>
      <c r="AO13" s="89"/>
      <c r="AP13" s="90"/>
      <c r="AQ13" s="88">
        <f>'Tournament Results Data'!AP12</f>
        <v>0</v>
      </c>
      <c r="AR13" s="89"/>
      <c r="AS13" s="89"/>
      <c r="AT13" s="159"/>
    </row>
    <row r="14" spans="1:48" x14ac:dyDescent="0.25">
      <c r="A14" s="43"/>
      <c r="B14" s="8" t="s">
        <v>31</v>
      </c>
      <c r="C14" s="95">
        <f>'Tournament Results Data'!B13</f>
        <v>0</v>
      </c>
      <c r="D14" s="95"/>
      <c r="E14" s="95"/>
      <c r="F14" s="95"/>
      <c r="G14" s="95"/>
      <c r="H14" s="95"/>
      <c r="I14" s="95">
        <f>'Tournament Results Data'!H13</f>
        <v>0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6"/>
      <c r="AC14" s="97">
        <f>'Tournament Results Data'!AB13</f>
        <v>0</v>
      </c>
      <c r="AD14" s="98"/>
      <c r="AE14" s="99"/>
      <c r="AF14" s="97">
        <f>'Tournament Results Data'!AE13</f>
        <v>0</v>
      </c>
      <c r="AG14" s="98"/>
      <c r="AH14" s="99"/>
      <c r="AI14" s="85" t="e">
        <f>'Tournament Results Data'!AH13</f>
        <v>#DIV/0!</v>
      </c>
      <c r="AJ14" s="86"/>
      <c r="AK14" s="86"/>
      <c r="AL14" s="87"/>
      <c r="AM14" s="88"/>
      <c r="AN14" s="89"/>
      <c r="AO14" s="89"/>
      <c r="AP14" s="90"/>
      <c r="AQ14" s="88">
        <f>'Tournament Results Data'!AP13</f>
        <v>0</v>
      </c>
      <c r="AR14" s="89"/>
      <c r="AS14" s="89"/>
      <c r="AT14" s="159"/>
    </row>
    <row r="15" spans="1:48" x14ac:dyDescent="0.25">
      <c r="A15" s="43"/>
      <c r="B15" s="8" t="s">
        <v>42</v>
      </c>
      <c r="C15" s="95">
        <f>'Tournament Results Data'!B14</f>
        <v>0</v>
      </c>
      <c r="D15" s="95"/>
      <c r="E15" s="95"/>
      <c r="F15" s="95"/>
      <c r="G15" s="95"/>
      <c r="H15" s="95"/>
      <c r="I15" s="95">
        <f>'Tournament Results Data'!H14</f>
        <v>0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6"/>
      <c r="AC15" s="97">
        <f>'Tournament Results Data'!AB14</f>
        <v>0</v>
      </c>
      <c r="AD15" s="98"/>
      <c r="AE15" s="99"/>
      <c r="AF15" s="97">
        <f>'Tournament Results Data'!AE14</f>
        <v>0</v>
      </c>
      <c r="AG15" s="98"/>
      <c r="AH15" s="99"/>
      <c r="AI15" s="85" t="e">
        <f>'Tournament Results Data'!AH14</f>
        <v>#DIV/0!</v>
      </c>
      <c r="AJ15" s="86"/>
      <c r="AK15" s="86"/>
      <c r="AL15" s="87"/>
      <c r="AM15" s="88"/>
      <c r="AN15" s="89"/>
      <c r="AO15" s="89"/>
      <c r="AP15" s="90"/>
      <c r="AQ15" s="88">
        <f>'Tournament Results Data'!AP14</f>
        <v>0</v>
      </c>
      <c r="AR15" s="89"/>
      <c r="AS15" s="89"/>
      <c r="AT15" s="159"/>
    </row>
    <row r="16" spans="1:48" x14ac:dyDescent="0.25">
      <c r="B16" s="8" t="s">
        <v>48</v>
      </c>
      <c r="C16" s="95">
        <f>'Tournament Results Data'!B15</f>
        <v>0</v>
      </c>
      <c r="D16" s="95"/>
      <c r="E16" s="95"/>
      <c r="F16" s="95"/>
      <c r="G16" s="95"/>
      <c r="H16" s="95"/>
      <c r="I16" s="95">
        <f>'Tournament Results Data'!H15</f>
        <v>0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6"/>
      <c r="AC16" s="97">
        <f>'Tournament Results Data'!AB15</f>
        <v>0</v>
      </c>
      <c r="AD16" s="98"/>
      <c r="AE16" s="99"/>
      <c r="AF16" s="97">
        <f>'Tournament Results Data'!AE15</f>
        <v>0</v>
      </c>
      <c r="AG16" s="98"/>
      <c r="AH16" s="99"/>
      <c r="AI16" s="85" t="e">
        <f>'Tournament Results Data'!AH15</f>
        <v>#DIV/0!</v>
      </c>
      <c r="AJ16" s="86"/>
      <c r="AK16" s="86"/>
      <c r="AL16" s="87"/>
      <c r="AM16" s="88"/>
      <c r="AN16" s="89"/>
      <c r="AO16" s="89"/>
      <c r="AP16" s="90"/>
      <c r="AQ16" s="88">
        <f>'Tournament Results Data'!AP15</f>
        <v>0</v>
      </c>
      <c r="AR16" s="89"/>
      <c r="AS16" s="89"/>
      <c r="AT16" s="159"/>
      <c r="AV16" s="16"/>
    </row>
    <row r="17" spans="2:48" ht="14.1" customHeight="1" x14ac:dyDescent="0.25">
      <c r="B17" s="8" t="s">
        <v>49</v>
      </c>
      <c r="C17" s="95">
        <f>'Tournament Results Data'!B16</f>
        <v>0</v>
      </c>
      <c r="D17" s="95"/>
      <c r="E17" s="95"/>
      <c r="F17" s="95"/>
      <c r="G17" s="95"/>
      <c r="H17" s="95"/>
      <c r="I17" s="95">
        <f>'Tournament Results Data'!H16</f>
        <v>0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7">
        <f>'Tournament Results Data'!AB16</f>
        <v>0</v>
      </c>
      <c r="AD17" s="98"/>
      <c r="AE17" s="99"/>
      <c r="AF17" s="97">
        <f>'Tournament Results Data'!AE16</f>
        <v>0</v>
      </c>
      <c r="AG17" s="98"/>
      <c r="AH17" s="99"/>
      <c r="AI17" s="85" t="e">
        <f>'Tournament Results Data'!AH16</f>
        <v>#DIV/0!</v>
      </c>
      <c r="AJ17" s="86"/>
      <c r="AK17" s="86"/>
      <c r="AL17" s="87"/>
      <c r="AM17" s="88"/>
      <c r="AN17" s="89"/>
      <c r="AO17" s="89"/>
      <c r="AP17" s="90"/>
      <c r="AQ17" s="88">
        <f>'Tournament Results Data'!AP16</f>
        <v>0</v>
      </c>
      <c r="AR17" s="89"/>
      <c r="AS17" s="89"/>
      <c r="AT17" s="159"/>
      <c r="AV17" s="16"/>
    </row>
    <row r="18" spans="2:48" ht="14.1" customHeight="1" x14ac:dyDescent="0.25">
      <c r="B18" s="7"/>
      <c r="C18" s="103" t="s">
        <v>105</v>
      </c>
      <c r="D18" s="105"/>
      <c r="E18" s="103" t="str">
        <f>'Tournament Results Data'!D17</f>
        <v>Court 1</v>
      </c>
      <c r="F18" s="104"/>
      <c r="G18" s="104"/>
      <c r="H18" s="104"/>
      <c r="I18" s="104"/>
      <c r="J18" s="104"/>
      <c r="K18" s="105"/>
      <c r="L18" s="103" t="str">
        <f>'Tournament Results Data'!K17</f>
        <v>Court 2</v>
      </c>
      <c r="M18" s="104"/>
      <c r="N18" s="104"/>
      <c r="O18" s="104"/>
      <c r="P18" s="104"/>
      <c r="Q18" s="104"/>
      <c r="R18" s="105"/>
      <c r="S18" s="103" t="str">
        <f>'Tournament Results Data'!R17</f>
        <v>Court 1</v>
      </c>
      <c r="T18" s="104"/>
      <c r="U18" s="104"/>
      <c r="V18" s="104"/>
      <c r="W18" s="104"/>
      <c r="X18" s="104"/>
      <c r="Y18" s="105"/>
      <c r="Z18" s="103" t="str">
        <f>'Tournament Results Data'!Y17</f>
        <v>Court 2</v>
      </c>
      <c r="AA18" s="104"/>
      <c r="AB18" s="104"/>
      <c r="AC18" s="104"/>
      <c r="AD18" s="104"/>
      <c r="AE18" s="104"/>
      <c r="AF18" s="105"/>
      <c r="AG18" s="103" t="str">
        <f>'Tournament Results Data'!AF17</f>
        <v>Court 1</v>
      </c>
      <c r="AH18" s="104"/>
      <c r="AI18" s="104"/>
      <c r="AJ18" s="104"/>
      <c r="AK18" s="104"/>
      <c r="AL18" s="104"/>
      <c r="AM18" s="105"/>
      <c r="AN18" s="103" t="str">
        <f>'Tournament Results Data'!AM17</f>
        <v>Court 2</v>
      </c>
      <c r="AO18" s="104"/>
      <c r="AP18" s="104"/>
      <c r="AQ18" s="104"/>
      <c r="AR18" s="104"/>
      <c r="AS18" s="104"/>
      <c r="AT18" s="163"/>
    </row>
    <row r="19" spans="2:48" ht="14.1" customHeight="1" x14ac:dyDescent="0.25">
      <c r="B19" s="7"/>
      <c r="C19" s="88" t="s">
        <v>3</v>
      </c>
      <c r="D19" s="90"/>
      <c r="E19" s="88" t="str">
        <f>'Tournament Results Data'!D18</f>
        <v>8:30 AM</v>
      </c>
      <c r="F19" s="89"/>
      <c r="G19" s="89"/>
      <c r="H19" s="89"/>
      <c r="I19" s="89"/>
      <c r="J19" s="89"/>
      <c r="K19" s="90"/>
      <c r="L19" s="88" t="str">
        <f>'Tournament Results Data'!K18</f>
        <v>8:30 AM</v>
      </c>
      <c r="M19" s="89"/>
      <c r="N19" s="89"/>
      <c r="O19" s="89"/>
      <c r="P19" s="89"/>
      <c r="Q19" s="89"/>
      <c r="R19" s="90"/>
      <c r="S19" s="88" t="str">
        <f>'Tournament Results Data'!R18</f>
        <v>9:30 AM</v>
      </c>
      <c r="T19" s="89"/>
      <c r="U19" s="89"/>
      <c r="V19" s="89"/>
      <c r="W19" s="89"/>
      <c r="X19" s="89"/>
      <c r="Y19" s="90"/>
      <c r="Z19" s="88" t="str">
        <f>'Tournament Results Data'!Y18</f>
        <v>9:30 AM</v>
      </c>
      <c r="AA19" s="89"/>
      <c r="AB19" s="89"/>
      <c r="AC19" s="89"/>
      <c r="AD19" s="89"/>
      <c r="AE19" s="89"/>
      <c r="AF19" s="90"/>
      <c r="AG19" s="88" t="str">
        <f>'Tournament Results Data'!AF18</f>
        <v>ASAP</v>
      </c>
      <c r="AH19" s="89"/>
      <c r="AI19" s="89"/>
      <c r="AJ19" s="89"/>
      <c r="AK19" s="89"/>
      <c r="AL19" s="89"/>
      <c r="AM19" s="90"/>
      <c r="AN19" s="88" t="str">
        <f>'Tournament Results Data'!AM18</f>
        <v>ASAP</v>
      </c>
      <c r="AO19" s="89"/>
      <c r="AP19" s="89"/>
      <c r="AQ19" s="89"/>
      <c r="AR19" s="89"/>
      <c r="AS19" s="89"/>
      <c r="AT19" s="159"/>
    </row>
    <row r="20" spans="2:48" ht="14.1" customHeight="1" x14ac:dyDescent="0.25">
      <c r="B20" s="7"/>
      <c r="C20" s="88" t="s">
        <v>7</v>
      </c>
      <c r="D20" s="90"/>
      <c r="E20" s="88" t="str">
        <f>'Tournament Results Data'!D19</f>
        <v>1</v>
      </c>
      <c r="F20" s="89"/>
      <c r="G20" s="89"/>
      <c r="H20" s="89"/>
      <c r="I20" s="89"/>
      <c r="J20" s="89"/>
      <c r="K20" s="90"/>
      <c r="L20" s="88" t="str">
        <f>'Tournament Results Data'!K19</f>
        <v>1</v>
      </c>
      <c r="M20" s="89"/>
      <c r="N20" s="89"/>
      <c r="O20" s="89"/>
      <c r="P20" s="89"/>
      <c r="Q20" s="89"/>
      <c r="R20" s="90"/>
      <c r="S20" s="88" t="str">
        <f>'Tournament Results Data'!R19</f>
        <v>2</v>
      </c>
      <c r="T20" s="89"/>
      <c r="U20" s="89"/>
      <c r="V20" s="89"/>
      <c r="W20" s="89"/>
      <c r="X20" s="89"/>
      <c r="Y20" s="90"/>
      <c r="Z20" s="88" t="str">
        <f>'Tournament Results Data'!Y19</f>
        <v>2</v>
      </c>
      <c r="AA20" s="89"/>
      <c r="AB20" s="89"/>
      <c r="AC20" s="89"/>
      <c r="AD20" s="89"/>
      <c r="AE20" s="89"/>
      <c r="AF20" s="90"/>
      <c r="AG20" s="88" t="str">
        <f>'Tournament Results Data'!AF19</f>
        <v>3</v>
      </c>
      <c r="AH20" s="89"/>
      <c r="AI20" s="89"/>
      <c r="AJ20" s="89"/>
      <c r="AK20" s="89"/>
      <c r="AL20" s="89"/>
      <c r="AM20" s="90"/>
      <c r="AN20" s="88" t="str">
        <f>'Tournament Results Data'!AM19</f>
        <v>3</v>
      </c>
      <c r="AO20" s="89"/>
      <c r="AP20" s="89"/>
      <c r="AQ20" s="89"/>
      <c r="AR20" s="89"/>
      <c r="AS20" s="89"/>
      <c r="AT20" s="159"/>
    </row>
    <row r="21" spans="2:48" ht="14.1" customHeight="1" x14ac:dyDescent="0.25">
      <c r="B21" s="7"/>
      <c r="C21" s="88" t="s">
        <v>13</v>
      </c>
      <c r="D21" s="90"/>
      <c r="E21" s="88" t="str">
        <f>'Tournament Results Data'!D20</f>
        <v>1 vs 2 (7)</v>
      </c>
      <c r="F21" s="89"/>
      <c r="G21" s="89"/>
      <c r="H21" s="89"/>
      <c r="I21" s="89"/>
      <c r="J21" s="89"/>
      <c r="K21" s="90"/>
      <c r="L21" s="88" t="str">
        <f>'Tournament Results Data'!K20</f>
        <v>4 vs 6 (5)</v>
      </c>
      <c r="M21" s="89"/>
      <c r="N21" s="89"/>
      <c r="O21" s="89"/>
      <c r="P21" s="89"/>
      <c r="Q21" s="89"/>
      <c r="R21" s="90"/>
      <c r="S21" s="88" t="str">
        <f>'Tournament Results Data'!R20</f>
        <v>2 vs 3 (1)</v>
      </c>
      <c r="T21" s="89"/>
      <c r="U21" s="89"/>
      <c r="V21" s="89"/>
      <c r="W21" s="89"/>
      <c r="X21" s="89"/>
      <c r="Y21" s="90"/>
      <c r="Z21" s="88" t="str">
        <f>'Tournament Results Data'!Y20</f>
        <v>5 vs 7 (6)</v>
      </c>
      <c r="AA21" s="89"/>
      <c r="AB21" s="89"/>
      <c r="AC21" s="89"/>
      <c r="AD21" s="89"/>
      <c r="AE21" s="89"/>
      <c r="AF21" s="90"/>
      <c r="AG21" s="88" t="str">
        <f>'Tournament Results Data'!AF20</f>
        <v>3 vs 4 (2)</v>
      </c>
      <c r="AH21" s="89"/>
      <c r="AI21" s="89"/>
      <c r="AJ21" s="89"/>
      <c r="AK21" s="89"/>
      <c r="AL21" s="89"/>
      <c r="AM21" s="90"/>
      <c r="AN21" s="88" t="str">
        <f>'Tournament Results Data'!AM20</f>
        <v>1 vs 6 (7)</v>
      </c>
      <c r="AO21" s="89"/>
      <c r="AP21" s="89"/>
      <c r="AQ21" s="89"/>
      <c r="AR21" s="89"/>
      <c r="AS21" s="89"/>
      <c r="AT21" s="159"/>
    </row>
    <row r="22" spans="2:48" ht="14.1" customHeight="1" x14ac:dyDescent="0.25">
      <c r="B22" s="7"/>
      <c r="C22" s="88" t="s">
        <v>14</v>
      </c>
      <c r="D22" s="90"/>
      <c r="E22" s="144">
        <f>'Tournament Results Data'!D21</f>
        <v>0</v>
      </c>
      <c r="F22" s="145"/>
      <c r="G22" s="145"/>
      <c r="H22" s="4" t="str">
        <f>'Tournament Results Data'!G21</f>
        <v>-</v>
      </c>
      <c r="I22" s="146">
        <f>'Tournament Results Data'!H21</f>
        <v>0</v>
      </c>
      <c r="J22" s="146"/>
      <c r="K22" s="147"/>
      <c r="L22" s="144">
        <f>'Tournament Results Data'!K21</f>
        <v>0</v>
      </c>
      <c r="M22" s="145"/>
      <c r="N22" s="145"/>
      <c r="O22" s="4" t="str">
        <f>'Tournament Results Data'!N21</f>
        <v>-</v>
      </c>
      <c r="P22" s="146">
        <f>'Tournament Results Data'!O21</f>
        <v>0</v>
      </c>
      <c r="Q22" s="146"/>
      <c r="R22" s="147"/>
      <c r="S22" s="144">
        <f>'Tournament Results Data'!R21</f>
        <v>0</v>
      </c>
      <c r="T22" s="145"/>
      <c r="U22" s="145"/>
      <c r="V22" s="4" t="str">
        <f>'Tournament Results Data'!U21</f>
        <v>-</v>
      </c>
      <c r="W22" s="146">
        <f>'Tournament Results Data'!V21</f>
        <v>0</v>
      </c>
      <c r="X22" s="146"/>
      <c r="Y22" s="147"/>
      <c r="Z22" s="144">
        <f>'Tournament Results Data'!Y21</f>
        <v>0</v>
      </c>
      <c r="AA22" s="145"/>
      <c r="AB22" s="145"/>
      <c r="AC22" s="4" t="str">
        <f>'Tournament Results Data'!AB21</f>
        <v>-</v>
      </c>
      <c r="AD22" s="146">
        <f>'Tournament Results Data'!AC21</f>
        <v>0</v>
      </c>
      <c r="AE22" s="146"/>
      <c r="AF22" s="147"/>
      <c r="AG22" s="144">
        <f>'Tournament Results Data'!AF21</f>
        <v>0</v>
      </c>
      <c r="AH22" s="145"/>
      <c r="AI22" s="145"/>
      <c r="AJ22" s="4" t="str">
        <f>'Tournament Results Data'!AI21</f>
        <v>-</v>
      </c>
      <c r="AK22" s="146">
        <f>'Tournament Results Data'!AJ21</f>
        <v>0</v>
      </c>
      <c r="AL22" s="146"/>
      <c r="AM22" s="147"/>
      <c r="AN22" s="144">
        <f>'Tournament Results Data'!AM21</f>
        <v>0</v>
      </c>
      <c r="AO22" s="145"/>
      <c r="AP22" s="145"/>
      <c r="AQ22" s="4" t="str">
        <f>'Tournament Results Data'!AP21</f>
        <v>-</v>
      </c>
      <c r="AR22" s="146">
        <f>'Tournament Results Data'!AQ21</f>
        <v>0</v>
      </c>
      <c r="AS22" s="146"/>
      <c r="AT22" s="168"/>
    </row>
    <row r="23" spans="2:48" ht="14.1" customHeight="1" thickBot="1" x14ac:dyDescent="0.3">
      <c r="B23" s="7"/>
      <c r="C23" s="140" t="s">
        <v>15</v>
      </c>
      <c r="D23" s="141"/>
      <c r="E23" s="152">
        <f>'Tournament Results Data'!D22</f>
        <v>0</v>
      </c>
      <c r="F23" s="153"/>
      <c r="G23" s="153"/>
      <c r="H23" s="35" t="str">
        <f>'Tournament Results Data'!G22</f>
        <v>-</v>
      </c>
      <c r="I23" s="154">
        <f>'Tournament Results Data'!H22</f>
        <v>0</v>
      </c>
      <c r="J23" s="154"/>
      <c r="K23" s="155"/>
      <c r="L23" s="152">
        <f>'Tournament Results Data'!K22</f>
        <v>0</v>
      </c>
      <c r="M23" s="153"/>
      <c r="N23" s="153"/>
      <c r="O23" s="35" t="str">
        <f>'Tournament Results Data'!N22</f>
        <v>-</v>
      </c>
      <c r="P23" s="154">
        <f>'Tournament Results Data'!O22</f>
        <v>0</v>
      </c>
      <c r="Q23" s="154"/>
      <c r="R23" s="155"/>
      <c r="S23" s="152">
        <f>'Tournament Results Data'!R22</f>
        <v>0</v>
      </c>
      <c r="T23" s="153"/>
      <c r="U23" s="153"/>
      <c r="V23" s="35" t="str">
        <f>'Tournament Results Data'!U22</f>
        <v>-</v>
      </c>
      <c r="W23" s="154">
        <f>'Tournament Results Data'!V22</f>
        <v>0</v>
      </c>
      <c r="X23" s="154"/>
      <c r="Y23" s="155"/>
      <c r="Z23" s="152">
        <f>'Tournament Results Data'!Y22</f>
        <v>0</v>
      </c>
      <c r="AA23" s="153"/>
      <c r="AB23" s="153"/>
      <c r="AC23" s="35" t="str">
        <f>'Tournament Results Data'!AB22</f>
        <v>-</v>
      </c>
      <c r="AD23" s="154">
        <f>'Tournament Results Data'!AC22</f>
        <v>0</v>
      </c>
      <c r="AE23" s="154"/>
      <c r="AF23" s="155"/>
      <c r="AG23" s="152">
        <f>'Tournament Results Data'!AF22</f>
        <v>0</v>
      </c>
      <c r="AH23" s="153"/>
      <c r="AI23" s="153"/>
      <c r="AJ23" s="35" t="str">
        <f>'Tournament Results Data'!AI22</f>
        <v>-</v>
      </c>
      <c r="AK23" s="154">
        <f>'Tournament Results Data'!AJ22</f>
        <v>0</v>
      </c>
      <c r="AL23" s="154"/>
      <c r="AM23" s="155"/>
      <c r="AN23" s="152">
        <f>'Tournament Results Data'!AM22</f>
        <v>0</v>
      </c>
      <c r="AO23" s="153"/>
      <c r="AP23" s="153"/>
      <c r="AQ23" s="35" t="str">
        <f>'Tournament Results Data'!AP22</f>
        <v>-</v>
      </c>
      <c r="AR23" s="154">
        <f>'Tournament Results Data'!AQ22</f>
        <v>0</v>
      </c>
      <c r="AS23" s="154"/>
      <c r="AT23" s="162"/>
    </row>
    <row r="24" spans="2:48" ht="14.1" customHeight="1" x14ac:dyDescent="0.25">
      <c r="B24" s="7"/>
      <c r="C24" s="103" t="s">
        <v>105</v>
      </c>
      <c r="D24" s="105"/>
      <c r="E24" s="103" t="str">
        <f>'Tournament Results Data'!D23</f>
        <v>Court 1</v>
      </c>
      <c r="F24" s="104"/>
      <c r="G24" s="104"/>
      <c r="H24" s="104"/>
      <c r="I24" s="104"/>
      <c r="J24" s="104"/>
      <c r="K24" s="105"/>
      <c r="L24" s="103" t="str">
        <f>'Tournament Results Data'!K23</f>
        <v>Court 2</v>
      </c>
      <c r="M24" s="104"/>
      <c r="N24" s="104"/>
      <c r="O24" s="104"/>
      <c r="P24" s="104"/>
      <c r="Q24" s="104"/>
      <c r="R24" s="105"/>
      <c r="S24" s="103" t="str">
        <f>'Tournament Results Data'!R23</f>
        <v>Court 1</v>
      </c>
      <c r="T24" s="104"/>
      <c r="U24" s="104"/>
      <c r="V24" s="104"/>
      <c r="W24" s="104"/>
      <c r="X24" s="104"/>
      <c r="Y24" s="105"/>
      <c r="Z24" s="103" t="str">
        <f>'Tournament Results Data'!Y23</f>
        <v>Court 2</v>
      </c>
      <c r="AA24" s="104"/>
      <c r="AB24" s="104"/>
      <c r="AC24" s="104"/>
      <c r="AD24" s="104"/>
      <c r="AE24" s="104"/>
      <c r="AF24" s="105"/>
      <c r="AG24" s="103" t="str">
        <f>'Tournament Results Data'!AF23</f>
        <v>Court 1</v>
      </c>
      <c r="AH24" s="104"/>
      <c r="AI24" s="104"/>
      <c r="AJ24" s="104"/>
      <c r="AK24" s="104"/>
      <c r="AL24" s="104"/>
      <c r="AM24" s="105"/>
      <c r="AN24" s="103" t="str">
        <f>'Tournament Results Data'!AM23</f>
        <v>Court 2</v>
      </c>
      <c r="AO24" s="104"/>
      <c r="AP24" s="104"/>
      <c r="AQ24" s="104"/>
      <c r="AR24" s="104"/>
      <c r="AS24" s="104"/>
      <c r="AT24" s="163"/>
    </row>
    <row r="25" spans="2:48" ht="14.1" customHeight="1" x14ac:dyDescent="0.25">
      <c r="B25" s="7"/>
      <c r="C25" s="88" t="s">
        <v>3</v>
      </c>
      <c r="D25" s="90"/>
      <c r="E25" s="88" t="str">
        <f>'Tournament Results Data'!D24</f>
        <v>ASAP</v>
      </c>
      <c r="F25" s="89"/>
      <c r="G25" s="89"/>
      <c r="H25" s="89"/>
      <c r="I25" s="89"/>
      <c r="J25" s="89"/>
      <c r="K25" s="90"/>
      <c r="L25" s="88" t="str">
        <f>'Tournament Results Data'!K24</f>
        <v>ASAP</v>
      </c>
      <c r="M25" s="89"/>
      <c r="N25" s="89"/>
      <c r="O25" s="89"/>
      <c r="P25" s="89"/>
      <c r="Q25" s="89"/>
      <c r="R25" s="90"/>
      <c r="S25" s="88" t="str">
        <f>'Tournament Results Data'!R24</f>
        <v>ASAP</v>
      </c>
      <c r="T25" s="89"/>
      <c r="U25" s="89"/>
      <c r="V25" s="89"/>
      <c r="W25" s="89"/>
      <c r="X25" s="89"/>
      <c r="Y25" s="90"/>
      <c r="Z25" s="88" t="str">
        <f>'Tournament Results Data'!Y24</f>
        <v>ASAP</v>
      </c>
      <c r="AA25" s="89"/>
      <c r="AB25" s="89"/>
      <c r="AC25" s="89"/>
      <c r="AD25" s="89"/>
      <c r="AE25" s="89"/>
      <c r="AF25" s="90"/>
      <c r="AG25" s="88" t="str">
        <f>'Tournament Results Data'!AF24</f>
        <v>ASAP</v>
      </c>
      <c r="AH25" s="89"/>
      <c r="AI25" s="89"/>
      <c r="AJ25" s="89"/>
      <c r="AK25" s="89"/>
      <c r="AL25" s="89"/>
      <c r="AM25" s="90"/>
      <c r="AN25" s="88" t="str">
        <f>'Tournament Results Data'!AM24</f>
        <v>ASAP</v>
      </c>
      <c r="AO25" s="89"/>
      <c r="AP25" s="89"/>
      <c r="AQ25" s="89"/>
      <c r="AR25" s="89"/>
      <c r="AS25" s="89"/>
      <c r="AT25" s="159"/>
    </row>
    <row r="26" spans="2:48" ht="14.1" customHeight="1" x14ac:dyDescent="0.25">
      <c r="B26" s="7"/>
      <c r="C26" s="88" t="s">
        <v>7</v>
      </c>
      <c r="D26" s="90"/>
      <c r="E26" s="88" t="str">
        <f>'Tournament Results Data'!D25</f>
        <v>4</v>
      </c>
      <c r="F26" s="89"/>
      <c r="G26" s="89"/>
      <c r="H26" s="89"/>
      <c r="I26" s="89"/>
      <c r="J26" s="89"/>
      <c r="K26" s="90"/>
      <c r="L26" s="88" t="str">
        <f>'Tournament Results Data'!K25</f>
        <v>4</v>
      </c>
      <c r="M26" s="89"/>
      <c r="N26" s="89"/>
      <c r="O26" s="89"/>
      <c r="P26" s="89"/>
      <c r="Q26" s="89"/>
      <c r="R26" s="90"/>
      <c r="S26" s="88" t="str">
        <f>'Tournament Results Data'!R25</f>
        <v>5</v>
      </c>
      <c r="T26" s="89"/>
      <c r="U26" s="89"/>
      <c r="V26" s="89"/>
      <c r="W26" s="89"/>
      <c r="X26" s="89"/>
      <c r="Y26" s="90"/>
      <c r="Z26" s="88" t="str">
        <f>'Tournament Results Data'!Y25</f>
        <v>5</v>
      </c>
      <c r="AA26" s="89"/>
      <c r="AB26" s="89"/>
      <c r="AC26" s="89"/>
      <c r="AD26" s="89"/>
      <c r="AE26" s="89"/>
      <c r="AF26" s="90"/>
      <c r="AG26" s="88" t="str">
        <f>'Tournament Results Data'!AF25</f>
        <v>6</v>
      </c>
      <c r="AH26" s="89"/>
      <c r="AI26" s="89"/>
      <c r="AJ26" s="89"/>
      <c r="AK26" s="89"/>
      <c r="AL26" s="89"/>
      <c r="AM26" s="90"/>
      <c r="AN26" s="88" t="str">
        <f>'Tournament Results Data'!AM25</f>
        <v>6</v>
      </c>
      <c r="AO26" s="89"/>
      <c r="AP26" s="89"/>
      <c r="AQ26" s="89"/>
      <c r="AR26" s="89"/>
      <c r="AS26" s="89"/>
      <c r="AT26" s="159"/>
    </row>
    <row r="27" spans="2:48" ht="14.1" customHeight="1" x14ac:dyDescent="0.25">
      <c r="B27" s="7"/>
      <c r="C27" s="88" t="s">
        <v>13</v>
      </c>
      <c r="D27" s="90"/>
      <c r="E27" s="88" t="str">
        <f>'Tournament Results Data'!D26</f>
        <v>4 vs 5 (3)</v>
      </c>
      <c r="F27" s="89"/>
      <c r="G27" s="89"/>
      <c r="H27" s="89"/>
      <c r="I27" s="89"/>
      <c r="J27" s="89"/>
      <c r="K27" s="90"/>
      <c r="L27" s="88" t="str">
        <f>'Tournament Results Data'!K26</f>
        <v>2 vs 7 (1)</v>
      </c>
      <c r="M27" s="89"/>
      <c r="N27" s="89"/>
      <c r="O27" s="89"/>
      <c r="P27" s="89"/>
      <c r="Q27" s="89"/>
      <c r="R27" s="90"/>
      <c r="S27" s="88" t="str">
        <f>'Tournament Results Data'!R26</f>
        <v>5 vs 6 (4)</v>
      </c>
      <c r="T27" s="89"/>
      <c r="U27" s="89"/>
      <c r="V27" s="89"/>
      <c r="W27" s="89"/>
      <c r="X27" s="89"/>
      <c r="Y27" s="90"/>
      <c r="Z27" s="88" t="str">
        <f>'Tournament Results Data'!Y26</f>
        <v>3 vs 1 (2)</v>
      </c>
      <c r="AA27" s="89"/>
      <c r="AB27" s="89"/>
      <c r="AC27" s="89"/>
      <c r="AD27" s="89"/>
      <c r="AE27" s="89"/>
      <c r="AF27" s="90"/>
      <c r="AG27" s="88" t="str">
        <f>'Tournament Results Data'!AF26</f>
        <v>6 vs 7 (5)</v>
      </c>
      <c r="AH27" s="89"/>
      <c r="AI27" s="89"/>
      <c r="AJ27" s="89"/>
      <c r="AK27" s="89"/>
      <c r="AL27" s="89"/>
      <c r="AM27" s="90"/>
      <c r="AN27" s="88" t="str">
        <f>'Tournament Results Data'!AM26</f>
        <v>4 vs 2 (3)</v>
      </c>
      <c r="AO27" s="89"/>
      <c r="AP27" s="89"/>
      <c r="AQ27" s="89"/>
      <c r="AR27" s="89"/>
      <c r="AS27" s="89"/>
      <c r="AT27" s="159"/>
    </row>
    <row r="28" spans="2:48" x14ac:dyDescent="0.25">
      <c r="B28" s="7"/>
      <c r="C28" s="88" t="s">
        <v>14</v>
      </c>
      <c r="D28" s="90"/>
      <c r="E28" s="144">
        <f>'Tournament Results Data'!D27</f>
        <v>0</v>
      </c>
      <c r="F28" s="145"/>
      <c r="G28" s="145"/>
      <c r="H28" s="4" t="str">
        <f>'Tournament Results Data'!G27</f>
        <v>-</v>
      </c>
      <c r="I28" s="146">
        <f>'Tournament Results Data'!H27</f>
        <v>0</v>
      </c>
      <c r="J28" s="146"/>
      <c r="K28" s="147"/>
      <c r="L28" s="144">
        <f>'Tournament Results Data'!K27</f>
        <v>0</v>
      </c>
      <c r="M28" s="145"/>
      <c r="N28" s="145"/>
      <c r="O28" s="4" t="str">
        <f>'Tournament Results Data'!N27</f>
        <v>-</v>
      </c>
      <c r="P28" s="146">
        <f>'Tournament Results Data'!O27</f>
        <v>0</v>
      </c>
      <c r="Q28" s="146"/>
      <c r="R28" s="147"/>
      <c r="S28" s="144">
        <f>'Tournament Results Data'!R27</f>
        <v>0</v>
      </c>
      <c r="T28" s="145"/>
      <c r="U28" s="145"/>
      <c r="V28" s="4" t="str">
        <f>'Tournament Results Data'!U27</f>
        <v>-</v>
      </c>
      <c r="W28" s="146">
        <f>'Tournament Results Data'!V27</f>
        <v>0</v>
      </c>
      <c r="X28" s="146"/>
      <c r="Y28" s="147"/>
      <c r="Z28" s="144">
        <f>'Tournament Results Data'!Y27</f>
        <v>0</v>
      </c>
      <c r="AA28" s="145"/>
      <c r="AB28" s="145"/>
      <c r="AC28" s="4" t="str">
        <f>'Tournament Results Data'!AB27</f>
        <v>-</v>
      </c>
      <c r="AD28" s="146">
        <f>'Tournament Results Data'!AC27</f>
        <v>0</v>
      </c>
      <c r="AE28" s="146"/>
      <c r="AF28" s="147"/>
      <c r="AG28" s="144">
        <f>'Tournament Results Data'!AF27</f>
        <v>0</v>
      </c>
      <c r="AH28" s="145"/>
      <c r="AI28" s="145"/>
      <c r="AJ28" s="4" t="str">
        <f>'Tournament Results Data'!AI27</f>
        <v>-</v>
      </c>
      <c r="AK28" s="146">
        <f>'Tournament Results Data'!AJ27</f>
        <v>0</v>
      </c>
      <c r="AL28" s="146"/>
      <c r="AM28" s="147"/>
      <c r="AN28" s="144">
        <f>'Tournament Results Data'!AM27</f>
        <v>0</v>
      </c>
      <c r="AO28" s="145"/>
      <c r="AP28" s="145"/>
      <c r="AQ28" s="4" t="str">
        <f>'Tournament Results Data'!AP27</f>
        <v>-</v>
      </c>
      <c r="AR28" s="146">
        <f>'Tournament Results Data'!AQ27</f>
        <v>0</v>
      </c>
      <c r="AS28" s="146"/>
      <c r="AT28" s="168"/>
    </row>
    <row r="29" spans="2:48" ht="13.8" thickBot="1" x14ac:dyDescent="0.3">
      <c r="B29" s="9"/>
      <c r="C29" s="140" t="s">
        <v>15</v>
      </c>
      <c r="D29" s="141"/>
      <c r="E29" s="152">
        <f>'Tournament Results Data'!D28</f>
        <v>0</v>
      </c>
      <c r="F29" s="153"/>
      <c r="G29" s="153"/>
      <c r="H29" s="35" t="str">
        <f>'Tournament Results Data'!G28</f>
        <v>-</v>
      </c>
      <c r="I29" s="154">
        <f>'Tournament Results Data'!H28</f>
        <v>0</v>
      </c>
      <c r="J29" s="154"/>
      <c r="K29" s="155"/>
      <c r="L29" s="152">
        <f>'Tournament Results Data'!K28</f>
        <v>0</v>
      </c>
      <c r="M29" s="153"/>
      <c r="N29" s="153"/>
      <c r="O29" s="35" t="str">
        <f>'Tournament Results Data'!N28</f>
        <v>-</v>
      </c>
      <c r="P29" s="154">
        <f>'Tournament Results Data'!O28</f>
        <v>0</v>
      </c>
      <c r="Q29" s="154"/>
      <c r="R29" s="155"/>
      <c r="S29" s="152">
        <f>'Tournament Results Data'!R28</f>
        <v>0</v>
      </c>
      <c r="T29" s="153"/>
      <c r="U29" s="153"/>
      <c r="V29" s="35" t="str">
        <f>'Tournament Results Data'!U28</f>
        <v>-</v>
      </c>
      <c r="W29" s="154">
        <f>'Tournament Results Data'!V28</f>
        <v>0</v>
      </c>
      <c r="X29" s="154"/>
      <c r="Y29" s="155"/>
      <c r="Z29" s="152">
        <f>'Tournament Results Data'!Y28</f>
        <v>0</v>
      </c>
      <c r="AA29" s="153"/>
      <c r="AB29" s="153"/>
      <c r="AC29" s="35" t="str">
        <f>'Tournament Results Data'!AB28</f>
        <v>-</v>
      </c>
      <c r="AD29" s="154">
        <f>'Tournament Results Data'!AC28</f>
        <v>0</v>
      </c>
      <c r="AE29" s="154"/>
      <c r="AF29" s="155"/>
      <c r="AG29" s="152">
        <f>'Tournament Results Data'!AF28</f>
        <v>0</v>
      </c>
      <c r="AH29" s="153"/>
      <c r="AI29" s="153"/>
      <c r="AJ29" s="35" t="str">
        <f>'Tournament Results Data'!AI28</f>
        <v>-</v>
      </c>
      <c r="AK29" s="154">
        <f>'Tournament Results Data'!AJ28</f>
        <v>0</v>
      </c>
      <c r="AL29" s="154"/>
      <c r="AM29" s="155"/>
      <c r="AN29" s="152">
        <f>'Tournament Results Data'!AM28</f>
        <v>0</v>
      </c>
      <c r="AO29" s="153"/>
      <c r="AP29" s="153"/>
      <c r="AQ29" s="35" t="str">
        <f>'Tournament Results Data'!AP28</f>
        <v>-</v>
      </c>
      <c r="AR29" s="154">
        <f>'Tournament Results Data'!AQ28</f>
        <v>0</v>
      </c>
      <c r="AS29" s="154"/>
      <c r="AT29" s="162"/>
    </row>
    <row r="30" spans="2:48" x14ac:dyDescent="0.25">
      <c r="B30" s="7"/>
      <c r="C30" s="103" t="s">
        <v>105</v>
      </c>
      <c r="D30" s="105"/>
      <c r="E30" s="103" t="str">
        <f>'Tournament Results Data'!D29</f>
        <v>Court 1</v>
      </c>
      <c r="F30" s="104"/>
      <c r="G30" s="104"/>
      <c r="H30" s="104"/>
      <c r="I30" s="104"/>
      <c r="J30" s="104"/>
      <c r="K30" s="105"/>
      <c r="L30" s="103" t="str">
        <f>'Tournament Results Data'!K29</f>
        <v>Court 2</v>
      </c>
      <c r="M30" s="104"/>
      <c r="N30" s="104"/>
      <c r="O30" s="104"/>
      <c r="P30" s="104"/>
      <c r="Q30" s="104"/>
      <c r="R30" s="105"/>
      <c r="S30" s="103" t="str">
        <f>'Tournament Results Data'!R29</f>
        <v>Court 1</v>
      </c>
      <c r="T30" s="104"/>
      <c r="U30" s="104"/>
      <c r="V30" s="104"/>
      <c r="W30" s="104"/>
      <c r="X30" s="104"/>
      <c r="Y30" s="105"/>
      <c r="Z30" s="103" t="str">
        <f>'Tournament Results Data'!Y29</f>
        <v>Court 2</v>
      </c>
      <c r="AA30" s="104"/>
      <c r="AB30" s="104"/>
      <c r="AC30" s="104"/>
      <c r="AD30" s="104"/>
      <c r="AE30" s="104"/>
      <c r="AF30" s="105"/>
      <c r="AG30" s="103" t="str">
        <f>'Tournament Results Data'!AF29</f>
        <v>Court 1</v>
      </c>
      <c r="AH30" s="104"/>
      <c r="AI30" s="104"/>
      <c r="AJ30" s="104"/>
      <c r="AK30" s="104"/>
      <c r="AL30" s="104"/>
      <c r="AM30" s="105"/>
      <c r="AN30" s="103" t="str">
        <f>'Tournament Results Data'!AM29</f>
        <v>Court 2</v>
      </c>
      <c r="AO30" s="104"/>
      <c r="AP30" s="104"/>
      <c r="AQ30" s="104"/>
      <c r="AR30" s="104"/>
      <c r="AS30" s="104"/>
      <c r="AT30" s="163"/>
    </row>
    <row r="31" spans="2:48" x14ac:dyDescent="0.25">
      <c r="B31" s="7"/>
      <c r="C31" s="88" t="s">
        <v>3</v>
      </c>
      <c r="D31" s="90"/>
      <c r="E31" s="88" t="str">
        <f>'Tournament Results Data'!D30</f>
        <v>ASAP</v>
      </c>
      <c r="F31" s="89"/>
      <c r="G31" s="89"/>
      <c r="H31" s="89"/>
      <c r="I31" s="89"/>
      <c r="J31" s="89"/>
      <c r="K31" s="90"/>
      <c r="L31" s="88" t="str">
        <f>'Tournament Results Data'!K30</f>
        <v>ASAP</v>
      </c>
      <c r="M31" s="89"/>
      <c r="N31" s="89"/>
      <c r="O31" s="89"/>
      <c r="P31" s="89"/>
      <c r="Q31" s="89"/>
      <c r="R31" s="90"/>
      <c r="S31" s="88" t="str">
        <f>'Tournament Results Data'!R30</f>
        <v>ASAP</v>
      </c>
      <c r="T31" s="89"/>
      <c r="U31" s="89"/>
      <c r="V31" s="89"/>
      <c r="W31" s="89"/>
      <c r="X31" s="89"/>
      <c r="Y31" s="90"/>
      <c r="Z31" s="88" t="str">
        <f>'Tournament Results Data'!Y30</f>
        <v>ASAP</v>
      </c>
      <c r="AA31" s="89"/>
      <c r="AB31" s="89"/>
      <c r="AC31" s="89"/>
      <c r="AD31" s="89"/>
      <c r="AE31" s="89"/>
      <c r="AF31" s="90"/>
      <c r="AG31" s="88" t="str">
        <f>'Tournament Results Data'!AF30</f>
        <v>ASAP</v>
      </c>
      <c r="AH31" s="89"/>
      <c r="AI31" s="89"/>
      <c r="AJ31" s="89"/>
      <c r="AK31" s="89"/>
      <c r="AL31" s="89"/>
      <c r="AM31" s="90"/>
      <c r="AN31" s="88" t="str">
        <f>'Tournament Results Data'!AM30</f>
        <v>ASAP</v>
      </c>
      <c r="AO31" s="89"/>
      <c r="AP31" s="89"/>
      <c r="AQ31" s="89"/>
      <c r="AR31" s="89"/>
      <c r="AS31" s="89"/>
      <c r="AT31" s="159"/>
    </row>
    <row r="32" spans="2:48" x14ac:dyDescent="0.25">
      <c r="B32" s="7"/>
      <c r="C32" s="88" t="s">
        <v>7</v>
      </c>
      <c r="D32" s="90"/>
      <c r="E32" s="88" t="str">
        <f>'Tournament Results Data'!D31</f>
        <v>7</v>
      </c>
      <c r="F32" s="89"/>
      <c r="G32" s="89"/>
      <c r="H32" s="89"/>
      <c r="I32" s="89"/>
      <c r="J32" s="89"/>
      <c r="K32" s="90"/>
      <c r="L32" s="88" t="str">
        <f>'Tournament Results Data'!K31</f>
        <v>7</v>
      </c>
      <c r="M32" s="89"/>
      <c r="N32" s="89"/>
      <c r="O32" s="89"/>
      <c r="P32" s="89"/>
      <c r="Q32" s="89"/>
      <c r="R32" s="90"/>
      <c r="S32" s="88" t="str">
        <f>'Tournament Results Data'!R31</f>
        <v>8</v>
      </c>
      <c r="T32" s="89"/>
      <c r="U32" s="89"/>
      <c r="V32" s="89"/>
      <c r="W32" s="89"/>
      <c r="X32" s="89"/>
      <c r="Y32" s="90"/>
      <c r="Z32" s="88" t="str">
        <f>'Tournament Results Data'!Y31</f>
        <v>8</v>
      </c>
      <c r="AA32" s="89"/>
      <c r="AB32" s="89"/>
      <c r="AC32" s="89"/>
      <c r="AD32" s="89"/>
      <c r="AE32" s="89"/>
      <c r="AF32" s="90"/>
      <c r="AG32" s="88" t="str">
        <f>'Tournament Results Data'!AF31</f>
        <v>9</v>
      </c>
      <c r="AH32" s="89"/>
      <c r="AI32" s="89"/>
      <c r="AJ32" s="89"/>
      <c r="AK32" s="89"/>
      <c r="AL32" s="89"/>
      <c r="AM32" s="90"/>
      <c r="AN32" s="88" t="str">
        <f>'Tournament Results Data'!AM31</f>
        <v>9</v>
      </c>
      <c r="AO32" s="89"/>
      <c r="AP32" s="89"/>
      <c r="AQ32" s="89"/>
      <c r="AR32" s="89"/>
      <c r="AS32" s="89"/>
      <c r="AT32" s="159"/>
    </row>
    <row r="33" spans="2:46" x14ac:dyDescent="0.25">
      <c r="B33" s="7"/>
      <c r="C33" s="88" t="s">
        <v>13</v>
      </c>
      <c r="D33" s="90"/>
      <c r="E33" s="88" t="str">
        <f>'Tournament Results Data'!D32</f>
        <v>7 vs 1 (6)</v>
      </c>
      <c r="F33" s="89"/>
      <c r="G33" s="89"/>
      <c r="H33" s="89"/>
      <c r="I33" s="89"/>
      <c r="J33" s="89"/>
      <c r="K33" s="90"/>
      <c r="L33" s="88" t="str">
        <f>'Tournament Results Data'!K32</f>
        <v>5 vs 3 (4)</v>
      </c>
      <c r="M33" s="89"/>
      <c r="N33" s="89"/>
      <c r="O33" s="89"/>
      <c r="P33" s="89"/>
      <c r="Q33" s="89"/>
      <c r="R33" s="90"/>
      <c r="S33" s="88" t="str">
        <f>'Tournament Results Data'!R32</f>
        <v>1 vs 4 (5)</v>
      </c>
      <c r="T33" s="89"/>
      <c r="U33" s="89"/>
      <c r="V33" s="89"/>
      <c r="W33" s="89"/>
      <c r="X33" s="89"/>
      <c r="Y33" s="90"/>
      <c r="Z33" s="88" t="str">
        <f>'Tournament Results Data'!Y32</f>
        <v>2 vs 6 (7)</v>
      </c>
      <c r="AA33" s="89"/>
      <c r="AB33" s="89"/>
      <c r="AC33" s="89"/>
      <c r="AD33" s="89"/>
      <c r="AE33" s="89"/>
      <c r="AF33" s="90"/>
      <c r="AG33" s="88" t="str">
        <f>'Tournament Results Data'!AF32</f>
        <v>2 vs 5 (1)</v>
      </c>
      <c r="AH33" s="89"/>
      <c r="AI33" s="89"/>
      <c r="AJ33" s="89"/>
      <c r="AK33" s="89"/>
      <c r="AL33" s="89"/>
      <c r="AM33" s="90"/>
      <c r="AN33" s="88" t="str">
        <f>'Tournament Results Data'!AM32</f>
        <v>3 vs 7 (6)</v>
      </c>
      <c r="AO33" s="89"/>
      <c r="AP33" s="89"/>
      <c r="AQ33" s="89"/>
      <c r="AR33" s="89"/>
      <c r="AS33" s="89"/>
      <c r="AT33" s="159"/>
    </row>
    <row r="34" spans="2:46" x14ac:dyDescent="0.25">
      <c r="B34" s="7"/>
      <c r="C34" s="88" t="s">
        <v>14</v>
      </c>
      <c r="D34" s="90"/>
      <c r="E34" s="144">
        <f>'Tournament Results Data'!D33</f>
        <v>0</v>
      </c>
      <c r="F34" s="145"/>
      <c r="G34" s="145"/>
      <c r="H34" s="4" t="str">
        <f>'Tournament Results Data'!G33</f>
        <v>-</v>
      </c>
      <c r="I34" s="146">
        <f>'Tournament Results Data'!H33</f>
        <v>0</v>
      </c>
      <c r="J34" s="146"/>
      <c r="K34" s="147"/>
      <c r="L34" s="144">
        <f>'Tournament Results Data'!K33</f>
        <v>0</v>
      </c>
      <c r="M34" s="145"/>
      <c r="N34" s="145"/>
      <c r="O34" s="4" t="str">
        <f>'Tournament Results Data'!N33</f>
        <v>-</v>
      </c>
      <c r="P34" s="146">
        <f>'Tournament Results Data'!O33</f>
        <v>0</v>
      </c>
      <c r="Q34" s="146"/>
      <c r="R34" s="147"/>
      <c r="S34" s="144">
        <f>'Tournament Results Data'!R33</f>
        <v>0</v>
      </c>
      <c r="T34" s="145"/>
      <c r="U34" s="145"/>
      <c r="V34" s="4" t="str">
        <f>'Tournament Results Data'!U33</f>
        <v>-</v>
      </c>
      <c r="W34" s="146">
        <f>'Tournament Results Data'!V33</f>
        <v>0</v>
      </c>
      <c r="X34" s="146"/>
      <c r="Y34" s="147"/>
      <c r="Z34" s="144">
        <f>'Tournament Results Data'!Y33</f>
        <v>0</v>
      </c>
      <c r="AA34" s="145"/>
      <c r="AB34" s="145"/>
      <c r="AC34" s="4" t="str">
        <f>'Tournament Results Data'!AB33</f>
        <v>-</v>
      </c>
      <c r="AD34" s="146">
        <f>'Tournament Results Data'!AC33</f>
        <v>0</v>
      </c>
      <c r="AE34" s="146"/>
      <c r="AF34" s="147"/>
      <c r="AG34" s="144">
        <f>'Tournament Results Data'!AF33</f>
        <v>0</v>
      </c>
      <c r="AH34" s="145"/>
      <c r="AI34" s="145"/>
      <c r="AJ34" s="4" t="str">
        <f>'Tournament Results Data'!AI33</f>
        <v>-</v>
      </c>
      <c r="AK34" s="146">
        <f>'Tournament Results Data'!AJ33</f>
        <v>0</v>
      </c>
      <c r="AL34" s="146"/>
      <c r="AM34" s="147"/>
      <c r="AN34" s="144">
        <f>'Tournament Results Data'!AM33</f>
        <v>0</v>
      </c>
      <c r="AO34" s="145"/>
      <c r="AP34" s="145"/>
      <c r="AQ34" s="4" t="str">
        <f>'Tournament Results Data'!AP33</f>
        <v>-</v>
      </c>
      <c r="AR34" s="146">
        <f>'Tournament Results Data'!AQ33</f>
        <v>0</v>
      </c>
      <c r="AS34" s="146"/>
      <c r="AT34" s="168"/>
    </row>
    <row r="35" spans="2:46" ht="13.8" thickBot="1" x14ac:dyDescent="0.3">
      <c r="B35" s="7"/>
      <c r="C35" s="140" t="s">
        <v>15</v>
      </c>
      <c r="D35" s="141"/>
      <c r="E35" s="152">
        <f>'Tournament Results Data'!D34</f>
        <v>0</v>
      </c>
      <c r="F35" s="153"/>
      <c r="G35" s="153"/>
      <c r="H35" s="35" t="str">
        <f>'Tournament Results Data'!G34</f>
        <v>-</v>
      </c>
      <c r="I35" s="154">
        <f>'Tournament Results Data'!H34</f>
        <v>0</v>
      </c>
      <c r="J35" s="154"/>
      <c r="K35" s="155"/>
      <c r="L35" s="152">
        <f>'Tournament Results Data'!K34</f>
        <v>0</v>
      </c>
      <c r="M35" s="153"/>
      <c r="N35" s="153"/>
      <c r="O35" s="35" t="str">
        <f>'Tournament Results Data'!N34</f>
        <v>-</v>
      </c>
      <c r="P35" s="154">
        <f>'Tournament Results Data'!O34</f>
        <v>0</v>
      </c>
      <c r="Q35" s="154"/>
      <c r="R35" s="155"/>
      <c r="S35" s="152">
        <f>'Tournament Results Data'!R34</f>
        <v>0</v>
      </c>
      <c r="T35" s="153"/>
      <c r="U35" s="153"/>
      <c r="V35" s="35" t="str">
        <f>'Tournament Results Data'!U34</f>
        <v>-</v>
      </c>
      <c r="W35" s="154">
        <f>'Tournament Results Data'!V34</f>
        <v>0</v>
      </c>
      <c r="X35" s="154"/>
      <c r="Y35" s="155"/>
      <c r="Z35" s="152">
        <f>'Tournament Results Data'!Y34</f>
        <v>0</v>
      </c>
      <c r="AA35" s="153"/>
      <c r="AB35" s="153"/>
      <c r="AC35" s="35" t="str">
        <f>'Tournament Results Data'!AB34</f>
        <v>-</v>
      </c>
      <c r="AD35" s="154">
        <f>'Tournament Results Data'!AC34</f>
        <v>0</v>
      </c>
      <c r="AE35" s="154"/>
      <c r="AF35" s="155"/>
      <c r="AG35" s="152">
        <f>'Tournament Results Data'!AF34</f>
        <v>0</v>
      </c>
      <c r="AH35" s="153"/>
      <c r="AI35" s="153"/>
      <c r="AJ35" s="35" t="str">
        <f>'Tournament Results Data'!AI34</f>
        <v>-</v>
      </c>
      <c r="AK35" s="154">
        <f>'Tournament Results Data'!AJ34</f>
        <v>0</v>
      </c>
      <c r="AL35" s="154"/>
      <c r="AM35" s="155"/>
      <c r="AN35" s="152">
        <f>'Tournament Results Data'!AM34</f>
        <v>0</v>
      </c>
      <c r="AO35" s="153"/>
      <c r="AP35" s="153"/>
      <c r="AQ35" s="35" t="str">
        <f>'Tournament Results Data'!AP34</f>
        <v>-</v>
      </c>
      <c r="AR35" s="154">
        <f>'Tournament Results Data'!AQ34</f>
        <v>0</v>
      </c>
      <c r="AS35" s="154"/>
      <c r="AT35" s="162"/>
    </row>
    <row r="36" spans="2:46" x14ac:dyDescent="0.25">
      <c r="B36" s="7"/>
      <c r="C36" s="103" t="s">
        <v>105</v>
      </c>
      <c r="D36" s="105"/>
      <c r="E36" s="103" t="str">
        <f>'Tournament Results Data'!D35</f>
        <v>Court 1</v>
      </c>
      <c r="F36" s="104"/>
      <c r="G36" s="104"/>
      <c r="H36" s="104"/>
      <c r="I36" s="104"/>
      <c r="J36" s="104"/>
      <c r="K36" s="105"/>
      <c r="L36" s="103" t="str">
        <f>'Tournament Results Data'!K35</f>
        <v>Court 2</v>
      </c>
      <c r="M36" s="104"/>
      <c r="N36" s="104"/>
      <c r="O36" s="104"/>
      <c r="P36" s="104"/>
      <c r="Q36" s="104"/>
      <c r="R36" s="105"/>
      <c r="S36" s="103" t="str">
        <f>'Tournament Results Data'!R35</f>
        <v>Court 1</v>
      </c>
      <c r="T36" s="104"/>
      <c r="U36" s="104"/>
      <c r="V36" s="104"/>
      <c r="W36" s="104"/>
      <c r="X36" s="104"/>
      <c r="Y36" s="105"/>
      <c r="Z36" s="100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69"/>
    </row>
    <row r="37" spans="2:46" x14ac:dyDescent="0.25">
      <c r="B37" s="7"/>
      <c r="C37" s="88" t="s">
        <v>3</v>
      </c>
      <c r="D37" s="90"/>
      <c r="E37" s="88" t="str">
        <f>'Tournament Results Data'!D36</f>
        <v>ASAP</v>
      </c>
      <c r="F37" s="89"/>
      <c r="G37" s="89"/>
      <c r="H37" s="89"/>
      <c r="I37" s="89"/>
      <c r="J37" s="89"/>
      <c r="K37" s="90"/>
      <c r="L37" s="88" t="str">
        <f>'Tournament Results Data'!K36</f>
        <v>ASAP</v>
      </c>
      <c r="M37" s="89"/>
      <c r="N37" s="89"/>
      <c r="O37" s="89"/>
      <c r="P37" s="89"/>
      <c r="Q37" s="89"/>
      <c r="R37" s="90"/>
      <c r="S37" s="88" t="str">
        <f>'Tournament Results Data'!R36</f>
        <v>ASAP</v>
      </c>
      <c r="T37" s="89"/>
      <c r="U37" s="89"/>
      <c r="V37" s="89"/>
      <c r="W37" s="89"/>
      <c r="X37" s="89"/>
      <c r="Y37" s="90"/>
      <c r="Z37" s="106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129"/>
    </row>
    <row r="38" spans="2:46" x14ac:dyDescent="0.25">
      <c r="B38" s="7"/>
      <c r="C38" s="88" t="s">
        <v>7</v>
      </c>
      <c r="D38" s="90"/>
      <c r="E38" s="88" t="str">
        <f>'Tournament Results Data'!D37</f>
        <v>10</v>
      </c>
      <c r="F38" s="89"/>
      <c r="G38" s="89"/>
      <c r="H38" s="89"/>
      <c r="I38" s="89"/>
      <c r="J38" s="89"/>
      <c r="K38" s="90"/>
      <c r="L38" s="88" t="str">
        <f>'Tournament Results Data'!K37</f>
        <v>10</v>
      </c>
      <c r="M38" s="89"/>
      <c r="N38" s="89"/>
      <c r="O38" s="89"/>
      <c r="P38" s="89"/>
      <c r="Q38" s="89"/>
      <c r="R38" s="90"/>
      <c r="S38" s="88" t="str">
        <f>'Tournament Results Data'!R37</f>
        <v>11</v>
      </c>
      <c r="T38" s="89"/>
      <c r="U38" s="89"/>
      <c r="V38" s="89"/>
      <c r="W38" s="89"/>
      <c r="X38" s="89"/>
      <c r="Y38" s="90"/>
      <c r="Z38" s="106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129"/>
    </row>
    <row r="39" spans="2:46" x14ac:dyDescent="0.25">
      <c r="B39" s="7"/>
      <c r="C39" s="88" t="s">
        <v>13</v>
      </c>
      <c r="D39" s="90"/>
      <c r="E39" s="88" t="str">
        <f>'Tournament Results Data'!D38</f>
        <v>3 vs 6 (2)</v>
      </c>
      <c r="F39" s="89"/>
      <c r="G39" s="89"/>
      <c r="H39" s="89"/>
      <c r="I39" s="89"/>
      <c r="J39" s="89"/>
      <c r="K39" s="90"/>
      <c r="L39" s="88" t="str">
        <f>'Tournament Results Data'!K38</f>
        <v>1 vs 5 (4)</v>
      </c>
      <c r="M39" s="89"/>
      <c r="N39" s="89"/>
      <c r="O39" s="89"/>
      <c r="P39" s="89"/>
      <c r="Q39" s="89"/>
      <c r="R39" s="90"/>
      <c r="S39" s="88" t="str">
        <f>'Tournament Results Data'!R38</f>
        <v>4 vs 7 (3)</v>
      </c>
      <c r="T39" s="89"/>
      <c r="U39" s="89"/>
      <c r="V39" s="89"/>
      <c r="W39" s="89"/>
      <c r="X39" s="89"/>
      <c r="Y39" s="90"/>
      <c r="Z39" s="106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129"/>
    </row>
    <row r="40" spans="2:46" x14ac:dyDescent="0.25">
      <c r="B40" s="7"/>
      <c r="C40" s="88" t="s">
        <v>14</v>
      </c>
      <c r="D40" s="90"/>
      <c r="E40" s="144">
        <f>'Tournament Results Data'!D39</f>
        <v>0</v>
      </c>
      <c r="F40" s="145"/>
      <c r="G40" s="145"/>
      <c r="H40" s="4" t="str">
        <f>'Tournament Results Data'!G39</f>
        <v>-</v>
      </c>
      <c r="I40" s="146">
        <f>'Tournament Results Data'!H39</f>
        <v>0</v>
      </c>
      <c r="J40" s="146"/>
      <c r="K40" s="147"/>
      <c r="L40" s="144">
        <f>'Tournament Results Data'!K39</f>
        <v>0</v>
      </c>
      <c r="M40" s="145"/>
      <c r="N40" s="145"/>
      <c r="O40" s="4" t="str">
        <f>'Tournament Results Data'!N39</f>
        <v>-</v>
      </c>
      <c r="P40" s="146">
        <f>'Tournament Results Data'!O39</f>
        <v>0</v>
      </c>
      <c r="Q40" s="146"/>
      <c r="R40" s="147"/>
      <c r="S40" s="144">
        <f>'Tournament Results Data'!R39</f>
        <v>0</v>
      </c>
      <c r="T40" s="145"/>
      <c r="U40" s="145"/>
      <c r="V40" s="4" t="str">
        <f>'Tournament Results Data'!U39</f>
        <v>-</v>
      </c>
      <c r="W40" s="146">
        <f>'Tournament Results Data'!V39</f>
        <v>0</v>
      </c>
      <c r="X40" s="146"/>
      <c r="Y40" s="147"/>
      <c r="Z40" s="106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129"/>
    </row>
    <row r="41" spans="2:46" ht="13.8" thickBot="1" x14ac:dyDescent="0.3">
      <c r="B41" s="9"/>
      <c r="C41" s="140" t="s">
        <v>15</v>
      </c>
      <c r="D41" s="141"/>
      <c r="E41" s="152">
        <f>'Tournament Results Data'!D40</f>
        <v>0</v>
      </c>
      <c r="F41" s="153"/>
      <c r="G41" s="153"/>
      <c r="H41" s="35" t="str">
        <f>'Tournament Results Data'!G40</f>
        <v>-</v>
      </c>
      <c r="I41" s="154">
        <f>'Tournament Results Data'!H40</f>
        <v>0</v>
      </c>
      <c r="J41" s="154"/>
      <c r="K41" s="155"/>
      <c r="L41" s="152">
        <f>'Tournament Results Data'!K40</f>
        <v>0</v>
      </c>
      <c r="M41" s="153"/>
      <c r="N41" s="153"/>
      <c r="O41" s="35" t="str">
        <f>'Tournament Results Data'!N40</f>
        <v>-</v>
      </c>
      <c r="P41" s="154">
        <f>'Tournament Results Data'!O40</f>
        <v>0</v>
      </c>
      <c r="Q41" s="154"/>
      <c r="R41" s="155"/>
      <c r="S41" s="152">
        <f>'Tournament Results Data'!R40</f>
        <v>0</v>
      </c>
      <c r="T41" s="153"/>
      <c r="U41" s="153"/>
      <c r="V41" s="35" t="str">
        <f>'Tournament Results Data'!U40</f>
        <v>-</v>
      </c>
      <c r="W41" s="154">
        <f>'Tournament Results Data'!V40</f>
        <v>0</v>
      </c>
      <c r="X41" s="154"/>
      <c r="Y41" s="155"/>
      <c r="Z41" s="130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2"/>
    </row>
    <row r="42" spans="2:46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2:46" ht="13.8" thickBo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2:46" x14ac:dyDescent="0.25">
      <c r="B44" s="6"/>
      <c r="C44" s="101" t="str">
        <f>'Tournament Results Data'!$B$43</f>
        <v>Pool A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2"/>
      <c r="S44" s="100"/>
      <c r="T44" s="101"/>
      <c r="U44" s="101"/>
      <c r="V44" s="101"/>
      <c r="W44" s="101"/>
      <c r="X44" s="101"/>
      <c r="Y44" s="101"/>
      <c r="Z44" s="101"/>
      <c r="AA44" s="101"/>
      <c r="AB44" s="102"/>
      <c r="AC44" s="100" t="s">
        <v>9</v>
      </c>
      <c r="AD44" s="101"/>
      <c r="AE44" s="101"/>
      <c r="AF44" s="101"/>
      <c r="AG44" s="101"/>
      <c r="AH44" s="101"/>
      <c r="AI44" s="101"/>
      <c r="AJ44" s="101"/>
      <c r="AK44" s="101"/>
      <c r="AL44" s="102"/>
      <c r="AM44" s="100"/>
      <c r="AN44" s="101"/>
      <c r="AO44" s="101"/>
      <c r="AP44" s="102"/>
      <c r="AQ44" s="113" t="s">
        <v>2</v>
      </c>
      <c r="AR44" s="114"/>
      <c r="AS44" s="114"/>
      <c r="AT44" s="115"/>
    </row>
    <row r="45" spans="2:46" x14ac:dyDescent="0.25">
      <c r="B45" s="7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84"/>
      <c r="S45" s="106"/>
      <c r="T45" s="70"/>
      <c r="U45" s="70"/>
      <c r="V45" s="70"/>
      <c r="W45" s="70"/>
      <c r="X45" s="70"/>
      <c r="Y45" s="70"/>
      <c r="Z45" s="70"/>
      <c r="AA45" s="70"/>
      <c r="AB45" s="84"/>
      <c r="AC45" s="103"/>
      <c r="AD45" s="104"/>
      <c r="AE45" s="104"/>
      <c r="AF45" s="104"/>
      <c r="AG45" s="104"/>
      <c r="AH45" s="104"/>
      <c r="AI45" s="104"/>
      <c r="AJ45" s="104"/>
      <c r="AK45" s="104"/>
      <c r="AL45" s="105"/>
      <c r="AM45" s="106"/>
      <c r="AN45" s="70"/>
      <c r="AO45" s="70"/>
      <c r="AP45" s="84"/>
      <c r="AQ45" s="116"/>
      <c r="AR45" s="117"/>
      <c r="AS45" s="117"/>
      <c r="AT45" s="118"/>
    </row>
    <row r="46" spans="2:46" x14ac:dyDescent="0.25">
      <c r="B46" s="50"/>
      <c r="C46" s="104" t="str">
        <f>'Tournament Results Data'!$B$45</f>
        <v>Teams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5"/>
      <c r="S46" s="103"/>
      <c r="T46" s="104"/>
      <c r="U46" s="104"/>
      <c r="V46" s="104"/>
      <c r="W46" s="104"/>
      <c r="X46" s="104"/>
      <c r="Y46" s="104"/>
      <c r="Z46" s="104"/>
      <c r="AA46" s="104"/>
      <c r="AB46" s="105"/>
      <c r="AC46" s="88" t="s">
        <v>0</v>
      </c>
      <c r="AD46" s="89"/>
      <c r="AE46" s="90"/>
      <c r="AF46" s="88" t="s">
        <v>1</v>
      </c>
      <c r="AG46" s="89"/>
      <c r="AH46" s="90"/>
      <c r="AI46" s="88" t="s">
        <v>8</v>
      </c>
      <c r="AJ46" s="89"/>
      <c r="AK46" s="89"/>
      <c r="AL46" s="90"/>
      <c r="AM46" s="103"/>
      <c r="AN46" s="104"/>
      <c r="AO46" s="104"/>
      <c r="AP46" s="105"/>
      <c r="AQ46" s="119"/>
      <c r="AR46" s="120"/>
      <c r="AS46" s="120"/>
      <c r="AT46" s="121"/>
    </row>
    <row r="47" spans="2:46" x14ac:dyDescent="0.25">
      <c r="B47" s="8" t="s">
        <v>28</v>
      </c>
      <c r="C47" s="95">
        <f>'Tournament Results Data'!B46</f>
        <v>0</v>
      </c>
      <c r="D47" s="95"/>
      <c r="E47" s="95"/>
      <c r="F47" s="95"/>
      <c r="G47" s="95"/>
      <c r="H47" s="95"/>
      <c r="I47" s="95">
        <f>'Tournament Results Data'!H46</f>
        <v>0</v>
      </c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97">
        <f>'Tournament Results Data'!AB46</f>
        <v>0</v>
      </c>
      <c r="AD47" s="98"/>
      <c r="AE47" s="99"/>
      <c r="AF47" s="97">
        <f>'Tournament Results Data'!AE46</f>
        <v>0</v>
      </c>
      <c r="AG47" s="98"/>
      <c r="AH47" s="99"/>
      <c r="AI47" s="85" t="e">
        <f>'Tournament Results Data'!AH46</f>
        <v>#DIV/0!</v>
      </c>
      <c r="AJ47" s="86"/>
      <c r="AK47" s="86"/>
      <c r="AL47" s="87"/>
      <c r="AM47" s="88"/>
      <c r="AN47" s="89"/>
      <c r="AO47" s="89"/>
      <c r="AP47" s="90"/>
      <c r="AQ47" s="88">
        <f>'Tournament Results Data'!AP46</f>
        <v>0</v>
      </c>
      <c r="AR47" s="89"/>
      <c r="AS47" s="89"/>
      <c r="AT47" s="159"/>
    </row>
    <row r="48" spans="2:46" x14ac:dyDescent="0.25">
      <c r="B48" s="8" t="s">
        <v>29</v>
      </c>
      <c r="C48" s="95">
        <f>'Tournament Results Data'!B47</f>
        <v>0</v>
      </c>
      <c r="D48" s="95"/>
      <c r="E48" s="95"/>
      <c r="F48" s="95"/>
      <c r="G48" s="95"/>
      <c r="H48" s="95"/>
      <c r="I48" s="95">
        <f>'Tournament Results Data'!H47</f>
        <v>0</v>
      </c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97">
        <f>'Tournament Results Data'!AB47</f>
        <v>0</v>
      </c>
      <c r="AD48" s="98"/>
      <c r="AE48" s="99"/>
      <c r="AF48" s="97">
        <f>'Tournament Results Data'!AE47</f>
        <v>0</v>
      </c>
      <c r="AG48" s="98"/>
      <c r="AH48" s="99"/>
      <c r="AI48" s="85" t="e">
        <f>'Tournament Results Data'!AH47</f>
        <v>#DIV/0!</v>
      </c>
      <c r="AJ48" s="86"/>
      <c r="AK48" s="86"/>
      <c r="AL48" s="87"/>
      <c r="AM48" s="88"/>
      <c r="AN48" s="89"/>
      <c r="AO48" s="89"/>
      <c r="AP48" s="90"/>
      <c r="AQ48" s="88">
        <f>'Tournament Results Data'!AP47</f>
        <v>0</v>
      </c>
      <c r="AR48" s="89"/>
      <c r="AS48" s="89"/>
      <c r="AT48" s="159"/>
    </row>
    <row r="49" spans="2:46" x14ac:dyDescent="0.25">
      <c r="B49" s="8" t="s">
        <v>30</v>
      </c>
      <c r="C49" s="95">
        <f>'Tournament Results Data'!B48</f>
        <v>0</v>
      </c>
      <c r="D49" s="95"/>
      <c r="E49" s="95"/>
      <c r="F49" s="95"/>
      <c r="G49" s="95"/>
      <c r="H49" s="95"/>
      <c r="I49" s="95">
        <f>'Tournament Results Data'!H48</f>
        <v>0</v>
      </c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97">
        <f>'Tournament Results Data'!AB48</f>
        <v>0</v>
      </c>
      <c r="AD49" s="98"/>
      <c r="AE49" s="99"/>
      <c r="AF49" s="97">
        <f>'Tournament Results Data'!AE48</f>
        <v>0</v>
      </c>
      <c r="AG49" s="98"/>
      <c r="AH49" s="99"/>
      <c r="AI49" s="85" t="e">
        <f>'Tournament Results Data'!AH48</f>
        <v>#DIV/0!</v>
      </c>
      <c r="AJ49" s="86"/>
      <c r="AK49" s="86"/>
      <c r="AL49" s="87"/>
      <c r="AM49" s="88"/>
      <c r="AN49" s="89"/>
      <c r="AO49" s="89"/>
      <c r="AP49" s="90"/>
      <c r="AQ49" s="88">
        <f>'Tournament Results Data'!AP48</f>
        <v>0</v>
      </c>
      <c r="AR49" s="89"/>
      <c r="AS49" s="89"/>
      <c r="AT49" s="159"/>
    </row>
    <row r="50" spans="2:46" x14ac:dyDescent="0.25">
      <c r="B50" s="8" t="s">
        <v>31</v>
      </c>
      <c r="C50" s="95">
        <f>'Tournament Results Data'!B49</f>
        <v>0</v>
      </c>
      <c r="D50" s="95"/>
      <c r="E50" s="95"/>
      <c r="F50" s="95"/>
      <c r="G50" s="95"/>
      <c r="H50" s="95"/>
      <c r="I50" s="95">
        <f>'Tournament Results Data'!H49</f>
        <v>0</v>
      </c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f>'Tournament Results Data'!AB49</f>
        <v>0</v>
      </c>
      <c r="AD50" s="98"/>
      <c r="AE50" s="99"/>
      <c r="AF50" s="97">
        <f>'Tournament Results Data'!AE49</f>
        <v>0</v>
      </c>
      <c r="AG50" s="98"/>
      <c r="AH50" s="99"/>
      <c r="AI50" s="85" t="e">
        <f>'Tournament Results Data'!AH49</f>
        <v>#DIV/0!</v>
      </c>
      <c r="AJ50" s="86"/>
      <c r="AK50" s="86"/>
      <c r="AL50" s="87"/>
      <c r="AM50" s="88"/>
      <c r="AN50" s="89"/>
      <c r="AO50" s="89"/>
      <c r="AP50" s="90"/>
      <c r="AQ50" s="88">
        <f>'Tournament Results Data'!AP49</f>
        <v>0</v>
      </c>
      <c r="AR50" s="89"/>
      <c r="AS50" s="89"/>
      <c r="AT50" s="159"/>
    </row>
    <row r="51" spans="2:46" x14ac:dyDescent="0.25">
      <c r="B51" s="8" t="s">
        <v>42</v>
      </c>
      <c r="C51" s="95">
        <f>'Tournament Results Data'!B50</f>
        <v>0</v>
      </c>
      <c r="D51" s="95"/>
      <c r="E51" s="95"/>
      <c r="F51" s="95"/>
      <c r="G51" s="95"/>
      <c r="H51" s="95"/>
      <c r="I51" s="95">
        <f>'Tournament Results Data'!H50</f>
        <v>0</v>
      </c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97">
        <f>'Tournament Results Data'!AB50</f>
        <v>0</v>
      </c>
      <c r="AD51" s="98"/>
      <c r="AE51" s="99"/>
      <c r="AF51" s="97">
        <f>'Tournament Results Data'!AE50</f>
        <v>0</v>
      </c>
      <c r="AG51" s="98"/>
      <c r="AH51" s="99"/>
      <c r="AI51" s="85" t="e">
        <f>'Tournament Results Data'!AH50</f>
        <v>#DIV/0!</v>
      </c>
      <c r="AJ51" s="86"/>
      <c r="AK51" s="86"/>
      <c r="AL51" s="87"/>
      <c r="AM51" s="88"/>
      <c r="AN51" s="89"/>
      <c r="AO51" s="89"/>
      <c r="AP51" s="90"/>
      <c r="AQ51" s="88">
        <f>'Tournament Results Data'!AP50</f>
        <v>0</v>
      </c>
      <c r="AR51" s="89"/>
      <c r="AS51" s="89"/>
      <c r="AT51" s="159"/>
    </row>
    <row r="52" spans="2:46" x14ac:dyDescent="0.25">
      <c r="B52" s="8" t="s">
        <v>48</v>
      </c>
      <c r="C52" s="95">
        <f>'Tournament Results Data'!B51</f>
        <v>0</v>
      </c>
      <c r="D52" s="95"/>
      <c r="E52" s="95"/>
      <c r="F52" s="95"/>
      <c r="G52" s="95"/>
      <c r="H52" s="95"/>
      <c r="I52" s="95">
        <f>'Tournament Results Data'!H51</f>
        <v>0</v>
      </c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97">
        <f>'Tournament Results Data'!AB51</f>
        <v>0</v>
      </c>
      <c r="AD52" s="98"/>
      <c r="AE52" s="99"/>
      <c r="AF52" s="97">
        <f>'Tournament Results Data'!AE51</f>
        <v>0</v>
      </c>
      <c r="AG52" s="98"/>
      <c r="AH52" s="99"/>
      <c r="AI52" s="85" t="e">
        <f>'Tournament Results Data'!AH51</f>
        <v>#DIV/0!</v>
      </c>
      <c r="AJ52" s="86"/>
      <c r="AK52" s="86"/>
      <c r="AL52" s="87"/>
      <c r="AM52" s="88"/>
      <c r="AN52" s="89"/>
      <c r="AO52" s="89"/>
      <c r="AP52" s="90"/>
      <c r="AQ52" s="88">
        <f>'Tournament Results Data'!AP51</f>
        <v>0</v>
      </c>
      <c r="AR52" s="89"/>
      <c r="AS52" s="89"/>
      <c r="AT52" s="159"/>
    </row>
    <row r="53" spans="2:46" x14ac:dyDescent="0.25">
      <c r="B53" s="7"/>
      <c r="C53" s="103" t="s">
        <v>105</v>
      </c>
      <c r="D53" s="105"/>
      <c r="E53" s="103" t="str">
        <f>'Tournament Results Data'!D52</f>
        <v>Court 1</v>
      </c>
      <c r="F53" s="104"/>
      <c r="G53" s="104"/>
      <c r="H53" s="104"/>
      <c r="I53" s="104"/>
      <c r="J53" s="104"/>
      <c r="K53" s="105"/>
      <c r="L53" s="103" t="str">
        <f>'Tournament Results Data'!K52</f>
        <v>Court 2</v>
      </c>
      <c r="M53" s="104"/>
      <c r="N53" s="104"/>
      <c r="O53" s="104"/>
      <c r="P53" s="104"/>
      <c r="Q53" s="104"/>
      <c r="R53" s="105"/>
      <c r="S53" s="103" t="str">
        <f>'Tournament Results Data'!R52</f>
        <v>Court 1</v>
      </c>
      <c r="T53" s="104"/>
      <c r="U53" s="104"/>
      <c r="V53" s="104"/>
      <c r="W53" s="104"/>
      <c r="X53" s="104"/>
      <c r="Y53" s="105"/>
      <c r="Z53" s="103" t="str">
        <f>'Tournament Results Data'!Y52</f>
        <v>Court 2</v>
      </c>
      <c r="AA53" s="104"/>
      <c r="AB53" s="104"/>
      <c r="AC53" s="104"/>
      <c r="AD53" s="104"/>
      <c r="AE53" s="104"/>
      <c r="AF53" s="105"/>
      <c r="AG53" s="103" t="str">
        <f>'Tournament Results Data'!AF52</f>
        <v>Court 1</v>
      </c>
      <c r="AH53" s="104"/>
      <c r="AI53" s="104"/>
      <c r="AJ53" s="104"/>
      <c r="AK53" s="104"/>
      <c r="AL53" s="104"/>
      <c r="AM53" s="105"/>
      <c r="AN53" s="126"/>
      <c r="AO53" s="127"/>
      <c r="AP53" s="127"/>
      <c r="AQ53" s="127"/>
      <c r="AR53" s="127"/>
      <c r="AS53" s="127"/>
      <c r="AT53" s="128"/>
    </row>
    <row r="54" spans="2:46" x14ac:dyDescent="0.25">
      <c r="B54" s="7"/>
      <c r="C54" s="88" t="s">
        <v>3</v>
      </c>
      <c r="D54" s="90"/>
      <c r="E54" s="88" t="str">
        <f>'Tournament Results Data'!D53</f>
        <v>8:30 AM</v>
      </c>
      <c r="F54" s="89"/>
      <c r="G54" s="89"/>
      <c r="H54" s="89"/>
      <c r="I54" s="89"/>
      <c r="J54" s="89"/>
      <c r="K54" s="90"/>
      <c r="L54" s="88" t="str">
        <f>'Tournament Results Data'!K53</f>
        <v>8:30 AM</v>
      </c>
      <c r="M54" s="89"/>
      <c r="N54" s="89"/>
      <c r="O54" s="89"/>
      <c r="P54" s="89"/>
      <c r="Q54" s="89"/>
      <c r="R54" s="90"/>
      <c r="S54" s="88" t="str">
        <f>'Tournament Results Data'!R53</f>
        <v>8:30 AM</v>
      </c>
      <c r="T54" s="89"/>
      <c r="U54" s="89"/>
      <c r="V54" s="89"/>
      <c r="W54" s="89"/>
      <c r="X54" s="89"/>
      <c r="Y54" s="90"/>
      <c r="Z54" s="88" t="str">
        <f>'Tournament Results Data'!Y53</f>
        <v>9:30 AM</v>
      </c>
      <c r="AA54" s="89"/>
      <c r="AB54" s="89"/>
      <c r="AC54" s="89"/>
      <c r="AD54" s="89"/>
      <c r="AE54" s="89"/>
      <c r="AF54" s="90"/>
      <c r="AG54" s="88" t="str">
        <f>'Tournament Results Data'!AF53</f>
        <v>ASAP</v>
      </c>
      <c r="AH54" s="89"/>
      <c r="AI54" s="89"/>
      <c r="AJ54" s="89"/>
      <c r="AK54" s="89"/>
      <c r="AL54" s="89"/>
      <c r="AM54" s="90"/>
      <c r="AN54" s="106"/>
      <c r="AO54" s="70"/>
      <c r="AP54" s="70"/>
      <c r="AQ54" s="70"/>
      <c r="AR54" s="70"/>
      <c r="AS54" s="70"/>
      <c r="AT54" s="129"/>
    </row>
    <row r="55" spans="2:46" x14ac:dyDescent="0.25">
      <c r="B55" s="7"/>
      <c r="C55" s="88" t="s">
        <v>7</v>
      </c>
      <c r="D55" s="90"/>
      <c r="E55" s="88" t="str">
        <f>'Tournament Results Data'!D54</f>
        <v>1</v>
      </c>
      <c r="F55" s="89"/>
      <c r="G55" s="89"/>
      <c r="H55" s="89"/>
      <c r="I55" s="89"/>
      <c r="J55" s="89"/>
      <c r="K55" s="90"/>
      <c r="L55" s="88" t="str">
        <f>'Tournament Results Data'!K54</f>
        <v>1</v>
      </c>
      <c r="M55" s="89"/>
      <c r="N55" s="89"/>
      <c r="O55" s="89"/>
      <c r="P55" s="89"/>
      <c r="Q55" s="89"/>
      <c r="R55" s="90"/>
      <c r="S55" s="88" t="str">
        <f>'Tournament Results Data'!R54</f>
        <v>2</v>
      </c>
      <c r="T55" s="89"/>
      <c r="U55" s="89"/>
      <c r="V55" s="89"/>
      <c r="W55" s="89"/>
      <c r="X55" s="89"/>
      <c r="Y55" s="90"/>
      <c r="Z55" s="88" t="str">
        <f>'Tournament Results Data'!Y54</f>
        <v>2</v>
      </c>
      <c r="AA55" s="89"/>
      <c r="AB55" s="89"/>
      <c r="AC55" s="89"/>
      <c r="AD55" s="89"/>
      <c r="AE55" s="89"/>
      <c r="AF55" s="90"/>
      <c r="AG55" s="88" t="str">
        <f>'Tournament Results Data'!AF54</f>
        <v>3</v>
      </c>
      <c r="AH55" s="89"/>
      <c r="AI55" s="89"/>
      <c r="AJ55" s="89"/>
      <c r="AK55" s="89"/>
      <c r="AL55" s="89"/>
      <c r="AM55" s="90"/>
      <c r="AN55" s="106"/>
      <c r="AO55" s="70"/>
      <c r="AP55" s="70"/>
      <c r="AQ55" s="70"/>
      <c r="AR55" s="70"/>
      <c r="AS55" s="70"/>
      <c r="AT55" s="129"/>
    </row>
    <row r="56" spans="2:46" x14ac:dyDescent="0.25">
      <c r="B56" s="7"/>
      <c r="C56" s="88" t="s">
        <v>13</v>
      </c>
      <c r="D56" s="90"/>
      <c r="E56" s="88" t="str">
        <f>'Tournament Results Data'!D55</f>
        <v>1 vs 2 (3)</v>
      </c>
      <c r="F56" s="89"/>
      <c r="G56" s="89"/>
      <c r="H56" s="89"/>
      <c r="I56" s="89"/>
      <c r="J56" s="89"/>
      <c r="K56" s="90"/>
      <c r="L56" s="88" t="str">
        <f>'Tournament Results Data'!K55</f>
        <v>4 vs 5 (6)</v>
      </c>
      <c r="M56" s="89"/>
      <c r="N56" s="89"/>
      <c r="O56" s="89"/>
      <c r="P56" s="89"/>
      <c r="Q56" s="89"/>
      <c r="R56" s="90"/>
      <c r="S56" s="88" t="str">
        <f>'Tournament Results Data'!R55</f>
        <v>2 vs 3 (1)</v>
      </c>
      <c r="T56" s="89"/>
      <c r="U56" s="89"/>
      <c r="V56" s="89"/>
      <c r="W56" s="89"/>
      <c r="X56" s="89"/>
      <c r="Y56" s="90"/>
      <c r="Z56" s="88" t="str">
        <f>'Tournament Results Data'!Y55</f>
        <v>5 vs 6 (4)</v>
      </c>
      <c r="AA56" s="89"/>
      <c r="AB56" s="89"/>
      <c r="AC56" s="89"/>
      <c r="AD56" s="89"/>
      <c r="AE56" s="89"/>
      <c r="AF56" s="90"/>
      <c r="AG56" s="88" t="str">
        <f>'Tournament Results Data'!AF55</f>
        <v>1 vs 3 (2)</v>
      </c>
      <c r="AH56" s="89"/>
      <c r="AI56" s="89"/>
      <c r="AJ56" s="89"/>
      <c r="AK56" s="89"/>
      <c r="AL56" s="89"/>
      <c r="AM56" s="90"/>
      <c r="AN56" s="106"/>
      <c r="AO56" s="70"/>
      <c r="AP56" s="70"/>
      <c r="AQ56" s="70"/>
      <c r="AR56" s="70"/>
      <c r="AS56" s="70"/>
      <c r="AT56" s="129"/>
    </row>
    <row r="57" spans="2:46" x14ac:dyDescent="0.25">
      <c r="B57" s="7"/>
      <c r="C57" s="88" t="s">
        <v>14</v>
      </c>
      <c r="D57" s="90"/>
      <c r="E57" s="164">
        <f>'Tournament Results Data'!D56</f>
        <v>0</v>
      </c>
      <c r="F57" s="165"/>
      <c r="G57" s="165"/>
      <c r="H57" s="4" t="str">
        <f>'Tournament Results Data'!G56</f>
        <v>-</v>
      </c>
      <c r="I57" s="166">
        <f>'Tournament Results Data'!H56</f>
        <v>0</v>
      </c>
      <c r="J57" s="166"/>
      <c r="K57" s="167"/>
      <c r="L57" s="164">
        <f>'Tournament Results Data'!K56</f>
        <v>0</v>
      </c>
      <c r="M57" s="165"/>
      <c r="N57" s="165"/>
      <c r="O57" s="4" t="str">
        <f>'Tournament Results Data'!N56</f>
        <v>-</v>
      </c>
      <c r="P57" s="166">
        <f>'Tournament Results Data'!O56</f>
        <v>0</v>
      </c>
      <c r="Q57" s="166"/>
      <c r="R57" s="167"/>
      <c r="S57" s="164">
        <f>'Tournament Results Data'!R56</f>
        <v>0</v>
      </c>
      <c r="T57" s="165"/>
      <c r="U57" s="165"/>
      <c r="V57" s="4" t="str">
        <f>'Tournament Results Data'!U56</f>
        <v>-</v>
      </c>
      <c r="W57" s="166">
        <f>'Tournament Results Data'!V56</f>
        <v>0</v>
      </c>
      <c r="X57" s="166"/>
      <c r="Y57" s="167"/>
      <c r="Z57" s="164">
        <f>'Tournament Results Data'!Y56</f>
        <v>0</v>
      </c>
      <c r="AA57" s="165"/>
      <c r="AB57" s="165"/>
      <c r="AC57" s="4" t="str">
        <f>'Tournament Results Data'!AB56</f>
        <v>-</v>
      </c>
      <c r="AD57" s="166">
        <f>'Tournament Results Data'!AC56</f>
        <v>0</v>
      </c>
      <c r="AE57" s="166"/>
      <c r="AF57" s="167"/>
      <c r="AG57" s="164">
        <f>'Tournament Results Data'!AF56</f>
        <v>0</v>
      </c>
      <c r="AH57" s="165"/>
      <c r="AI57" s="165"/>
      <c r="AJ57" s="4" t="str">
        <f>'Tournament Results Data'!AI56</f>
        <v>-</v>
      </c>
      <c r="AK57" s="166">
        <f>'Tournament Results Data'!AJ56</f>
        <v>0</v>
      </c>
      <c r="AL57" s="166"/>
      <c r="AM57" s="167"/>
      <c r="AN57" s="106"/>
      <c r="AO57" s="70"/>
      <c r="AP57" s="70"/>
      <c r="AQ57" s="70"/>
      <c r="AR57" s="70"/>
      <c r="AS57" s="70"/>
      <c r="AT57" s="129"/>
    </row>
    <row r="58" spans="2:46" ht="13.8" thickBot="1" x14ac:dyDescent="0.3">
      <c r="B58" s="7"/>
      <c r="C58" s="140" t="s">
        <v>15</v>
      </c>
      <c r="D58" s="141"/>
      <c r="E58" s="150">
        <f>'Tournament Results Data'!D57</f>
        <v>0</v>
      </c>
      <c r="F58" s="151"/>
      <c r="G58" s="151"/>
      <c r="H58" s="35" t="str">
        <f>'Tournament Results Data'!G57</f>
        <v>-</v>
      </c>
      <c r="I58" s="148">
        <f>'Tournament Results Data'!H57</f>
        <v>0</v>
      </c>
      <c r="J58" s="148"/>
      <c r="K58" s="149"/>
      <c r="L58" s="150">
        <f>'Tournament Results Data'!K57</f>
        <v>0</v>
      </c>
      <c r="M58" s="151"/>
      <c r="N58" s="151"/>
      <c r="O58" s="35" t="str">
        <f>'Tournament Results Data'!N57</f>
        <v>-</v>
      </c>
      <c r="P58" s="148">
        <f>'Tournament Results Data'!O57</f>
        <v>0</v>
      </c>
      <c r="Q58" s="148"/>
      <c r="R58" s="149"/>
      <c r="S58" s="150">
        <f>'Tournament Results Data'!R57</f>
        <v>0</v>
      </c>
      <c r="T58" s="151"/>
      <c r="U58" s="151"/>
      <c r="V58" s="35" t="str">
        <f>'Tournament Results Data'!U57</f>
        <v>-</v>
      </c>
      <c r="W58" s="148">
        <f>'Tournament Results Data'!V57</f>
        <v>0</v>
      </c>
      <c r="X58" s="148"/>
      <c r="Y58" s="149"/>
      <c r="Z58" s="150">
        <f>'Tournament Results Data'!Y57</f>
        <v>0</v>
      </c>
      <c r="AA58" s="151"/>
      <c r="AB58" s="151"/>
      <c r="AC58" s="35" t="str">
        <f>'Tournament Results Data'!AB57</f>
        <v>-</v>
      </c>
      <c r="AD58" s="148">
        <f>'Tournament Results Data'!AC57</f>
        <v>0</v>
      </c>
      <c r="AE58" s="148"/>
      <c r="AF58" s="149"/>
      <c r="AG58" s="150">
        <f>'Tournament Results Data'!AF57</f>
        <v>0</v>
      </c>
      <c r="AH58" s="151"/>
      <c r="AI58" s="151"/>
      <c r="AJ58" s="35" t="str">
        <f>'Tournament Results Data'!AI57</f>
        <v>-</v>
      </c>
      <c r="AK58" s="148">
        <f>'Tournament Results Data'!AJ57</f>
        <v>0</v>
      </c>
      <c r="AL58" s="148"/>
      <c r="AM58" s="149"/>
      <c r="AN58" s="106"/>
      <c r="AO58" s="70"/>
      <c r="AP58" s="70"/>
      <c r="AQ58" s="70"/>
      <c r="AR58" s="70"/>
      <c r="AS58" s="70"/>
      <c r="AT58" s="129"/>
    </row>
    <row r="59" spans="2:46" x14ac:dyDescent="0.25">
      <c r="B59" s="7"/>
      <c r="C59" s="103" t="s">
        <v>105</v>
      </c>
      <c r="D59" s="105"/>
      <c r="E59" s="103" t="str">
        <f>'Tournament Results Data'!D58</f>
        <v>Court 2</v>
      </c>
      <c r="F59" s="104"/>
      <c r="G59" s="104"/>
      <c r="H59" s="104"/>
      <c r="I59" s="104"/>
      <c r="J59" s="104"/>
      <c r="K59" s="105"/>
      <c r="L59" s="103" t="str">
        <f>'Tournament Results Data'!K58</f>
        <v>Court 1</v>
      </c>
      <c r="M59" s="104"/>
      <c r="N59" s="104"/>
      <c r="O59" s="104"/>
      <c r="P59" s="104"/>
      <c r="Q59" s="104"/>
      <c r="R59" s="105"/>
      <c r="S59" s="103" t="str">
        <f>'Tournament Results Data'!R58</f>
        <v>Court 2</v>
      </c>
      <c r="T59" s="104"/>
      <c r="U59" s="104"/>
      <c r="V59" s="104"/>
      <c r="W59" s="104"/>
      <c r="X59" s="104"/>
      <c r="Y59" s="105"/>
      <c r="Z59" s="103" t="str">
        <f>'Tournament Results Data'!Y58</f>
        <v>Court 1</v>
      </c>
      <c r="AA59" s="104"/>
      <c r="AB59" s="104"/>
      <c r="AC59" s="104"/>
      <c r="AD59" s="104"/>
      <c r="AE59" s="104"/>
      <c r="AF59" s="105"/>
      <c r="AG59" s="103" t="str">
        <f>'Tournament Results Data'!AF58</f>
        <v>Court 2</v>
      </c>
      <c r="AH59" s="104"/>
      <c r="AI59" s="104"/>
      <c r="AJ59" s="104"/>
      <c r="AK59" s="104"/>
      <c r="AL59" s="104"/>
      <c r="AM59" s="105"/>
      <c r="AN59" s="106"/>
      <c r="AO59" s="70"/>
      <c r="AP59" s="70"/>
      <c r="AQ59" s="70"/>
      <c r="AR59" s="70"/>
      <c r="AS59" s="70"/>
      <c r="AT59" s="129"/>
    </row>
    <row r="60" spans="2:46" x14ac:dyDescent="0.25">
      <c r="B60" s="7"/>
      <c r="C60" s="88" t="s">
        <v>3</v>
      </c>
      <c r="D60" s="90"/>
      <c r="E60" s="88" t="str">
        <f>'Tournament Results Data'!D59</f>
        <v>ASAP</v>
      </c>
      <c r="F60" s="89"/>
      <c r="G60" s="89"/>
      <c r="H60" s="89"/>
      <c r="I60" s="89"/>
      <c r="J60" s="89"/>
      <c r="K60" s="90"/>
      <c r="L60" s="88" t="str">
        <f>'Tournament Results Data'!K59</f>
        <v>ASAP</v>
      </c>
      <c r="M60" s="89"/>
      <c r="N60" s="89"/>
      <c r="O60" s="89"/>
      <c r="P60" s="89"/>
      <c r="Q60" s="89"/>
      <c r="R60" s="90"/>
      <c r="S60" s="88" t="str">
        <f>'Tournament Results Data'!R59</f>
        <v>ASAP</v>
      </c>
      <c r="T60" s="89"/>
      <c r="U60" s="89"/>
      <c r="V60" s="89"/>
      <c r="W60" s="89"/>
      <c r="X60" s="89"/>
      <c r="Y60" s="90"/>
      <c r="Z60" s="88" t="str">
        <f>'Tournament Results Data'!Y59</f>
        <v>ASAP</v>
      </c>
      <c r="AA60" s="89"/>
      <c r="AB60" s="89"/>
      <c r="AC60" s="89"/>
      <c r="AD60" s="89"/>
      <c r="AE60" s="89"/>
      <c r="AF60" s="90"/>
      <c r="AG60" s="88" t="str">
        <f>'Tournament Results Data'!AF59</f>
        <v>ASAP</v>
      </c>
      <c r="AH60" s="89"/>
      <c r="AI60" s="89"/>
      <c r="AJ60" s="89"/>
      <c r="AK60" s="89"/>
      <c r="AL60" s="89"/>
      <c r="AM60" s="90"/>
      <c r="AN60" s="106"/>
      <c r="AO60" s="70"/>
      <c r="AP60" s="70"/>
      <c r="AQ60" s="70"/>
      <c r="AR60" s="70"/>
      <c r="AS60" s="70"/>
      <c r="AT60" s="129"/>
    </row>
    <row r="61" spans="2:46" x14ac:dyDescent="0.25">
      <c r="B61" s="7"/>
      <c r="C61" s="88" t="s">
        <v>7</v>
      </c>
      <c r="D61" s="90"/>
      <c r="E61" s="88" t="str">
        <f>'Tournament Results Data'!D60</f>
        <v>3</v>
      </c>
      <c r="F61" s="89"/>
      <c r="G61" s="89"/>
      <c r="H61" s="89"/>
      <c r="I61" s="89"/>
      <c r="J61" s="89"/>
      <c r="K61" s="90"/>
      <c r="L61" s="88" t="str">
        <f>'Tournament Results Data'!K60</f>
        <v>4</v>
      </c>
      <c r="M61" s="89"/>
      <c r="N61" s="89"/>
      <c r="O61" s="89"/>
      <c r="P61" s="89"/>
      <c r="Q61" s="89"/>
      <c r="R61" s="90"/>
      <c r="S61" s="88" t="str">
        <f>'Tournament Results Data'!R60</f>
        <v>4</v>
      </c>
      <c r="T61" s="89"/>
      <c r="U61" s="89"/>
      <c r="V61" s="89"/>
      <c r="W61" s="89"/>
      <c r="X61" s="89"/>
      <c r="Y61" s="90"/>
      <c r="Z61" s="88" t="str">
        <f>'Tournament Results Data'!Y60</f>
        <v>5</v>
      </c>
      <c r="AA61" s="89"/>
      <c r="AB61" s="89"/>
      <c r="AC61" s="89"/>
      <c r="AD61" s="89"/>
      <c r="AE61" s="89"/>
      <c r="AF61" s="90"/>
      <c r="AG61" s="88" t="str">
        <f>'Tournament Results Data'!AF60</f>
        <v>5</v>
      </c>
      <c r="AH61" s="89"/>
      <c r="AI61" s="89"/>
      <c r="AJ61" s="89"/>
      <c r="AK61" s="89"/>
      <c r="AL61" s="89"/>
      <c r="AM61" s="90"/>
      <c r="AN61" s="106"/>
      <c r="AO61" s="70"/>
      <c r="AP61" s="70"/>
      <c r="AQ61" s="70"/>
      <c r="AR61" s="70"/>
      <c r="AS61" s="70"/>
      <c r="AT61" s="129"/>
    </row>
    <row r="62" spans="2:46" x14ac:dyDescent="0.25">
      <c r="B62" s="7"/>
      <c r="C62" s="88" t="s">
        <v>13</v>
      </c>
      <c r="D62" s="90"/>
      <c r="E62" s="88" t="str">
        <f>'Tournament Results Data'!D61</f>
        <v>4 vs 6 (5)</v>
      </c>
      <c r="F62" s="89"/>
      <c r="G62" s="89"/>
      <c r="H62" s="89"/>
      <c r="I62" s="89"/>
      <c r="J62" s="89"/>
      <c r="K62" s="90"/>
      <c r="L62" s="88" t="str">
        <f>'Tournament Results Data'!K61</f>
        <v>1 vs 4 (3)</v>
      </c>
      <c r="M62" s="89"/>
      <c r="N62" s="89"/>
      <c r="O62" s="89"/>
      <c r="P62" s="89"/>
      <c r="Q62" s="89"/>
      <c r="R62" s="90"/>
      <c r="S62" s="88" t="str">
        <f>'Tournament Results Data'!R61</f>
        <v>2 vs 5 (6)</v>
      </c>
      <c r="T62" s="89"/>
      <c r="U62" s="89"/>
      <c r="V62" s="89"/>
      <c r="W62" s="89"/>
      <c r="X62" s="89"/>
      <c r="Y62" s="90"/>
      <c r="Z62" s="88" t="str">
        <f>'Tournament Results Data'!Y61</f>
        <v>3 vs 5 (4)</v>
      </c>
      <c r="AA62" s="89"/>
      <c r="AB62" s="89"/>
      <c r="AC62" s="89"/>
      <c r="AD62" s="89"/>
      <c r="AE62" s="89"/>
      <c r="AF62" s="90"/>
      <c r="AG62" s="88" t="str">
        <f>'Tournament Results Data'!AF61</f>
        <v>2 vs 6 (1)</v>
      </c>
      <c r="AH62" s="89"/>
      <c r="AI62" s="89"/>
      <c r="AJ62" s="89"/>
      <c r="AK62" s="89"/>
      <c r="AL62" s="89"/>
      <c r="AM62" s="90"/>
      <c r="AN62" s="106"/>
      <c r="AO62" s="70"/>
      <c r="AP62" s="70"/>
      <c r="AQ62" s="70"/>
      <c r="AR62" s="70"/>
      <c r="AS62" s="70"/>
      <c r="AT62" s="129"/>
    </row>
    <row r="63" spans="2:46" x14ac:dyDescent="0.25">
      <c r="B63" s="7"/>
      <c r="C63" s="88" t="s">
        <v>14</v>
      </c>
      <c r="D63" s="90"/>
      <c r="E63" s="144">
        <f>'Tournament Results Data'!D62</f>
        <v>0</v>
      </c>
      <c r="F63" s="145"/>
      <c r="G63" s="145"/>
      <c r="H63" s="4" t="str">
        <f>'Tournament Results Data'!G62</f>
        <v>-</v>
      </c>
      <c r="I63" s="146">
        <f>'Tournament Results Data'!H62</f>
        <v>0</v>
      </c>
      <c r="J63" s="146"/>
      <c r="K63" s="147"/>
      <c r="L63" s="144">
        <f>'Tournament Results Data'!K62</f>
        <v>0</v>
      </c>
      <c r="M63" s="145"/>
      <c r="N63" s="145"/>
      <c r="O63" s="4" t="str">
        <f>'Tournament Results Data'!N62</f>
        <v>-</v>
      </c>
      <c r="P63" s="146">
        <f>'Tournament Results Data'!O62</f>
        <v>0</v>
      </c>
      <c r="Q63" s="146"/>
      <c r="R63" s="147"/>
      <c r="S63" s="144">
        <f>'Tournament Results Data'!R62</f>
        <v>0</v>
      </c>
      <c r="T63" s="145"/>
      <c r="U63" s="145"/>
      <c r="V63" s="4" t="str">
        <f>'Tournament Results Data'!U62</f>
        <v>-</v>
      </c>
      <c r="W63" s="146">
        <f>'Tournament Results Data'!V62</f>
        <v>0</v>
      </c>
      <c r="X63" s="146"/>
      <c r="Y63" s="147"/>
      <c r="Z63" s="144">
        <f>'Tournament Results Data'!Y62</f>
        <v>0</v>
      </c>
      <c r="AA63" s="145"/>
      <c r="AB63" s="145"/>
      <c r="AC63" s="4" t="str">
        <f>'Tournament Results Data'!AB62</f>
        <v>-</v>
      </c>
      <c r="AD63" s="146">
        <f>'Tournament Results Data'!AC62</f>
        <v>0</v>
      </c>
      <c r="AE63" s="146"/>
      <c r="AF63" s="147"/>
      <c r="AG63" s="144">
        <f>'Tournament Results Data'!AF62</f>
        <v>0</v>
      </c>
      <c r="AH63" s="145"/>
      <c r="AI63" s="145"/>
      <c r="AJ63" s="4" t="str">
        <f>'Tournament Results Data'!AI62</f>
        <v>-</v>
      </c>
      <c r="AK63" s="146">
        <f>'Tournament Results Data'!AJ62</f>
        <v>0</v>
      </c>
      <c r="AL63" s="146"/>
      <c r="AM63" s="147"/>
      <c r="AN63" s="106"/>
      <c r="AO63" s="70"/>
      <c r="AP63" s="70"/>
      <c r="AQ63" s="70"/>
      <c r="AR63" s="70"/>
      <c r="AS63" s="70"/>
      <c r="AT63" s="129"/>
    </row>
    <row r="64" spans="2:46" ht="13.8" thickBot="1" x14ac:dyDescent="0.3">
      <c r="B64" s="46"/>
      <c r="C64" s="140" t="s">
        <v>15</v>
      </c>
      <c r="D64" s="141"/>
      <c r="E64" s="152">
        <f>'Tournament Results Data'!D63</f>
        <v>0</v>
      </c>
      <c r="F64" s="153"/>
      <c r="G64" s="153"/>
      <c r="H64" s="35" t="str">
        <f>'Tournament Results Data'!G63</f>
        <v>-</v>
      </c>
      <c r="I64" s="154">
        <f>'Tournament Results Data'!H63</f>
        <v>0</v>
      </c>
      <c r="J64" s="154"/>
      <c r="K64" s="155"/>
      <c r="L64" s="152">
        <f>'Tournament Results Data'!K63</f>
        <v>0</v>
      </c>
      <c r="M64" s="153"/>
      <c r="N64" s="153"/>
      <c r="O64" s="35" t="str">
        <f>'Tournament Results Data'!N63</f>
        <v>-</v>
      </c>
      <c r="P64" s="154">
        <f>'Tournament Results Data'!O63</f>
        <v>0</v>
      </c>
      <c r="Q64" s="154"/>
      <c r="R64" s="155"/>
      <c r="S64" s="152">
        <f>'Tournament Results Data'!R63</f>
        <v>0</v>
      </c>
      <c r="T64" s="153"/>
      <c r="U64" s="153"/>
      <c r="V64" s="35" t="str">
        <f>'Tournament Results Data'!U63</f>
        <v>-</v>
      </c>
      <c r="W64" s="154">
        <f>'Tournament Results Data'!V63</f>
        <v>0</v>
      </c>
      <c r="X64" s="154"/>
      <c r="Y64" s="155"/>
      <c r="Z64" s="152">
        <f>'Tournament Results Data'!Y63</f>
        <v>0</v>
      </c>
      <c r="AA64" s="153"/>
      <c r="AB64" s="153"/>
      <c r="AC64" s="35" t="str">
        <f>'Tournament Results Data'!AB63</f>
        <v>-</v>
      </c>
      <c r="AD64" s="154">
        <f>'Tournament Results Data'!AC63</f>
        <v>0</v>
      </c>
      <c r="AE64" s="154"/>
      <c r="AF64" s="155"/>
      <c r="AG64" s="152">
        <f>'Tournament Results Data'!AF63</f>
        <v>0</v>
      </c>
      <c r="AH64" s="153"/>
      <c r="AI64" s="153"/>
      <c r="AJ64" s="35" t="str">
        <f>'Tournament Results Data'!AI63</f>
        <v>-</v>
      </c>
      <c r="AK64" s="154">
        <f>'Tournament Results Data'!AJ63</f>
        <v>0</v>
      </c>
      <c r="AL64" s="154"/>
      <c r="AM64" s="155"/>
      <c r="AN64" s="106"/>
      <c r="AO64" s="70"/>
      <c r="AP64" s="70"/>
      <c r="AQ64" s="70"/>
      <c r="AR64" s="70"/>
      <c r="AS64" s="70"/>
      <c r="AT64" s="129"/>
    </row>
    <row r="65" spans="1:46" x14ac:dyDescent="0.25">
      <c r="B65" s="46"/>
      <c r="C65" s="103" t="s">
        <v>105</v>
      </c>
      <c r="D65" s="105"/>
      <c r="E65" s="103" t="str">
        <f>'Tournament Results Data'!D64</f>
        <v>Court 1</v>
      </c>
      <c r="F65" s="104"/>
      <c r="G65" s="104"/>
      <c r="H65" s="104"/>
      <c r="I65" s="104"/>
      <c r="J65" s="104"/>
      <c r="K65" s="105"/>
      <c r="L65" s="103" t="str">
        <f>'Tournament Results Data'!K64</f>
        <v>Court 2</v>
      </c>
      <c r="M65" s="104"/>
      <c r="N65" s="104"/>
      <c r="O65" s="104"/>
      <c r="P65" s="104"/>
      <c r="Q65" s="104"/>
      <c r="R65" s="105"/>
      <c r="S65" s="103" t="str">
        <f>'Tournament Results Data'!R64</f>
        <v>Court 1</v>
      </c>
      <c r="T65" s="104"/>
      <c r="U65" s="104"/>
      <c r="V65" s="104"/>
      <c r="W65" s="104"/>
      <c r="X65" s="104"/>
      <c r="Y65" s="105"/>
      <c r="Z65" s="103" t="str">
        <f>'Tournament Results Data'!Y64</f>
        <v>Court 2</v>
      </c>
      <c r="AA65" s="104"/>
      <c r="AB65" s="104"/>
      <c r="AC65" s="104"/>
      <c r="AD65" s="104"/>
      <c r="AE65" s="104"/>
      <c r="AF65" s="105"/>
      <c r="AG65" s="103" t="str">
        <f>'Tournament Results Data'!AF64</f>
        <v>Court 1</v>
      </c>
      <c r="AH65" s="104"/>
      <c r="AI65" s="104"/>
      <c r="AJ65" s="104"/>
      <c r="AK65" s="104"/>
      <c r="AL65" s="104"/>
      <c r="AM65" s="105"/>
      <c r="AN65" s="106"/>
      <c r="AO65" s="70"/>
      <c r="AP65" s="70"/>
      <c r="AQ65" s="70"/>
      <c r="AR65" s="70"/>
      <c r="AS65" s="70"/>
      <c r="AT65" s="129"/>
    </row>
    <row r="66" spans="1:46" x14ac:dyDescent="0.25">
      <c r="B66" s="46"/>
      <c r="C66" s="88" t="s">
        <v>3</v>
      </c>
      <c r="D66" s="90"/>
      <c r="E66" s="88" t="str">
        <f>'Tournament Results Data'!D65</f>
        <v>ASAP</v>
      </c>
      <c r="F66" s="89"/>
      <c r="G66" s="89"/>
      <c r="H66" s="89"/>
      <c r="I66" s="89"/>
      <c r="J66" s="89"/>
      <c r="K66" s="90"/>
      <c r="L66" s="88" t="str">
        <f>'Tournament Results Data'!K65</f>
        <v>ASAP</v>
      </c>
      <c r="M66" s="89"/>
      <c r="N66" s="89"/>
      <c r="O66" s="89"/>
      <c r="P66" s="89"/>
      <c r="Q66" s="89"/>
      <c r="R66" s="90"/>
      <c r="S66" s="88" t="str">
        <f>'Tournament Results Data'!R65</f>
        <v>ASAP</v>
      </c>
      <c r="T66" s="89"/>
      <c r="U66" s="89"/>
      <c r="V66" s="89"/>
      <c r="W66" s="89"/>
      <c r="X66" s="89"/>
      <c r="Y66" s="90"/>
      <c r="Z66" s="88" t="str">
        <f>'Tournament Results Data'!Y65</f>
        <v>ASAP</v>
      </c>
      <c r="AA66" s="89"/>
      <c r="AB66" s="89"/>
      <c r="AC66" s="89"/>
      <c r="AD66" s="89"/>
      <c r="AE66" s="89"/>
      <c r="AF66" s="90"/>
      <c r="AG66" s="88" t="str">
        <f>'Tournament Results Data'!AF65</f>
        <v>ASAP</v>
      </c>
      <c r="AH66" s="89"/>
      <c r="AI66" s="89"/>
      <c r="AJ66" s="89"/>
      <c r="AK66" s="89"/>
      <c r="AL66" s="89"/>
      <c r="AM66" s="90"/>
      <c r="AN66" s="106"/>
      <c r="AO66" s="70"/>
      <c r="AP66" s="70"/>
      <c r="AQ66" s="70"/>
      <c r="AR66" s="70"/>
      <c r="AS66" s="70"/>
      <c r="AT66" s="129"/>
    </row>
    <row r="67" spans="1:46" x14ac:dyDescent="0.25">
      <c r="B67" s="46"/>
      <c r="C67" s="88" t="s">
        <v>7</v>
      </c>
      <c r="D67" s="90"/>
      <c r="E67" s="88" t="str">
        <f>'Tournament Results Data'!D66</f>
        <v>6</v>
      </c>
      <c r="F67" s="89"/>
      <c r="G67" s="89"/>
      <c r="H67" s="89"/>
      <c r="I67" s="89"/>
      <c r="J67" s="89"/>
      <c r="K67" s="90"/>
      <c r="L67" s="88" t="str">
        <f>'Tournament Results Data'!K66</f>
        <v>6</v>
      </c>
      <c r="M67" s="89"/>
      <c r="N67" s="89"/>
      <c r="O67" s="89"/>
      <c r="P67" s="89"/>
      <c r="Q67" s="89"/>
      <c r="R67" s="90"/>
      <c r="S67" s="88" t="str">
        <f>'Tournament Results Data'!R66</f>
        <v>7</v>
      </c>
      <c r="T67" s="89"/>
      <c r="U67" s="89"/>
      <c r="V67" s="89"/>
      <c r="W67" s="89"/>
      <c r="X67" s="89"/>
      <c r="Y67" s="90"/>
      <c r="Z67" s="88" t="str">
        <f>'Tournament Results Data'!Y66</f>
        <v>7</v>
      </c>
      <c r="AA67" s="89"/>
      <c r="AB67" s="89"/>
      <c r="AC67" s="89"/>
      <c r="AD67" s="89"/>
      <c r="AE67" s="89"/>
      <c r="AF67" s="90"/>
      <c r="AG67" s="88" t="str">
        <f>'Tournament Results Data'!AF66</f>
        <v>8</v>
      </c>
      <c r="AH67" s="89"/>
      <c r="AI67" s="89"/>
      <c r="AJ67" s="89"/>
      <c r="AK67" s="89"/>
      <c r="AL67" s="89"/>
      <c r="AM67" s="90"/>
      <c r="AN67" s="106"/>
      <c r="AO67" s="70"/>
      <c r="AP67" s="70"/>
      <c r="AQ67" s="70"/>
      <c r="AR67" s="70"/>
      <c r="AS67" s="70"/>
      <c r="AT67" s="129"/>
    </row>
    <row r="68" spans="1:46" x14ac:dyDescent="0.25">
      <c r="B68" s="46"/>
      <c r="C68" s="88" t="s">
        <v>13</v>
      </c>
      <c r="D68" s="90"/>
      <c r="E68" s="88" t="str">
        <f>'Tournament Results Data'!D67</f>
        <v>4 vs 3 (5)</v>
      </c>
      <c r="F68" s="89"/>
      <c r="G68" s="89"/>
      <c r="H68" s="89"/>
      <c r="I68" s="89"/>
      <c r="J68" s="89"/>
      <c r="K68" s="90"/>
      <c r="L68" s="88" t="str">
        <f>'Tournament Results Data'!K67</f>
        <v>1 vs 6 (2)</v>
      </c>
      <c r="M68" s="89"/>
      <c r="N68" s="89"/>
      <c r="O68" s="89"/>
      <c r="P68" s="89"/>
      <c r="Q68" s="89"/>
      <c r="R68" s="90"/>
      <c r="S68" s="88" t="str">
        <f>'Tournament Results Data'!R67</f>
        <v>4 vs 2 (6)</v>
      </c>
      <c r="T68" s="89"/>
      <c r="U68" s="89"/>
      <c r="V68" s="89"/>
      <c r="W68" s="89"/>
      <c r="X68" s="89"/>
      <c r="Y68" s="90"/>
      <c r="Z68" s="88" t="str">
        <f>'Tournament Results Data'!Y67</f>
        <v>1 vs 5 (3)</v>
      </c>
      <c r="AA68" s="89"/>
      <c r="AB68" s="89"/>
      <c r="AC68" s="89"/>
      <c r="AD68" s="89"/>
      <c r="AE68" s="89"/>
      <c r="AF68" s="90"/>
      <c r="AG68" s="88" t="str">
        <f>'Tournament Results Data'!AF67</f>
        <v>3 vs 6 (1)</v>
      </c>
      <c r="AH68" s="89"/>
      <c r="AI68" s="89"/>
      <c r="AJ68" s="89"/>
      <c r="AK68" s="89"/>
      <c r="AL68" s="89"/>
      <c r="AM68" s="90"/>
      <c r="AN68" s="106"/>
      <c r="AO68" s="70"/>
      <c r="AP68" s="70"/>
      <c r="AQ68" s="70"/>
      <c r="AR68" s="70"/>
      <c r="AS68" s="70"/>
      <c r="AT68" s="129"/>
    </row>
    <row r="69" spans="1:46" x14ac:dyDescent="0.25">
      <c r="B69" s="46"/>
      <c r="C69" s="88" t="s">
        <v>14</v>
      </c>
      <c r="D69" s="90"/>
      <c r="E69" s="144">
        <f>'Tournament Results Data'!D68</f>
        <v>0</v>
      </c>
      <c r="F69" s="145"/>
      <c r="G69" s="145"/>
      <c r="H69" s="4" t="str">
        <f>'Tournament Results Data'!G68</f>
        <v>-</v>
      </c>
      <c r="I69" s="146">
        <f>'Tournament Results Data'!H68</f>
        <v>0</v>
      </c>
      <c r="J69" s="146"/>
      <c r="K69" s="147"/>
      <c r="L69" s="144">
        <f>'Tournament Results Data'!K68</f>
        <v>0</v>
      </c>
      <c r="M69" s="145"/>
      <c r="N69" s="145"/>
      <c r="O69" s="4" t="str">
        <f>'Tournament Results Data'!N68</f>
        <v>-</v>
      </c>
      <c r="P69" s="146">
        <f>'Tournament Results Data'!O68</f>
        <v>0</v>
      </c>
      <c r="Q69" s="146"/>
      <c r="R69" s="147"/>
      <c r="S69" s="144">
        <f>'Tournament Results Data'!R68</f>
        <v>0</v>
      </c>
      <c r="T69" s="145"/>
      <c r="U69" s="145"/>
      <c r="V69" s="4" t="str">
        <f>'Tournament Results Data'!U68</f>
        <v>-</v>
      </c>
      <c r="W69" s="146">
        <f>'Tournament Results Data'!V68</f>
        <v>0</v>
      </c>
      <c r="X69" s="146"/>
      <c r="Y69" s="147"/>
      <c r="Z69" s="144">
        <f>'Tournament Results Data'!Y68</f>
        <v>0</v>
      </c>
      <c r="AA69" s="145"/>
      <c r="AB69" s="145"/>
      <c r="AC69" s="4" t="str">
        <f>'Tournament Results Data'!AB68</f>
        <v>-</v>
      </c>
      <c r="AD69" s="146">
        <f>'Tournament Results Data'!AC68</f>
        <v>0</v>
      </c>
      <c r="AE69" s="146"/>
      <c r="AF69" s="147"/>
      <c r="AG69" s="144">
        <f>'Tournament Results Data'!AF68</f>
        <v>0</v>
      </c>
      <c r="AH69" s="145"/>
      <c r="AI69" s="145"/>
      <c r="AJ69" s="4" t="str">
        <f>'Tournament Results Data'!AI68</f>
        <v>-</v>
      </c>
      <c r="AK69" s="146">
        <f>'Tournament Results Data'!AJ68</f>
        <v>0</v>
      </c>
      <c r="AL69" s="146"/>
      <c r="AM69" s="147"/>
      <c r="AN69" s="106"/>
      <c r="AO69" s="70"/>
      <c r="AP69" s="70"/>
      <c r="AQ69" s="70"/>
      <c r="AR69" s="70"/>
      <c r="AS69" s="70"/>
      <c r="AT69" s="129"/>
    </row>
    <row r="70" spans="1:46" ht="13.8" thickBot="1" x14ac:dyDescent="0.3">
      <c r="B70" s="47"/>
      <c r="C70" s="140" t="s">
        <v>15</v>
      </c>
      <c r="D70" s="141"/>
      <c r="E70" s="152">
        <f>'Tournament Results Data'!D69</f>
        <v>0</v>
      </c>
      <c r="F70" s="153"/>
      <c r="G70" s="153"/>
      <c r="H70" s="35" t="str">
        <f>'Tournament Results Data'!G69</f>
        <v>-</v>
      </c>
      <c r="I70" s="154">
        <f>'Tournament Results Data'!H69</f>
        <v>0</v>
      </c>
      <c r="J70" s="154"/>
      <c r="K70" s="155"/>
      <c r="L70" s="152">
        <f>'Tournament Results Data'!K69</f>
        <v>0</v>
      </c>
      <c r="M70" s="153"/>
      <c r="N70" s="153"/>
      <c r="O70" s="35" t="str">
        <f>'Tournament Results Data'!N69</f>
        <v>-</v>
      </c>
      <c r="P70" s="154">
        <f>'Tournament Results Data'!O69</f>
        <v>0</v>
      </c>
      <c r="Q70" s="154"/>
      <c r="R70" s="155"/>
      <c r="S70" s="152">
        <f>'Tournament Results Data'!R69</f>
        <v>0</v>
      </c>
      <c r="T70" s="153"/>
      <c r="U70" s="153"/>
      <c r="V70" s="35" t="str">
        <f>'Tournament Results Data'!U69</f>
        <v>-</v>
      </c>
      <c r="W70" s="154">
        <f>'Tournament Results Data'!V69</f>
        <v>0</v>
      </c>
      <c r="X70" s="154"/>
      <c r="Y70" s="155"/>
      <c r="Z70" s="152">
        <f>'Tournament Results Data'!Y69</f>
        <v>0</v>
      </c>
      <c r="AA70" s="153"/>
      <c r="AB70" s="153"/>
      <c r="AC70" s="35" t="str">
        <f>'Tournament Results Data'!AB69</f>
        <v>-</v>
      </c>
      <c r="AD70" s="154">
        <f>'Tournament Results Data'!AC69</f>
        <v>0</v>
      </c>
      <c r="AE70" s="154"/>
      <c r="AF70" s="155"/>
      <c r="AG70" s="152">
        <f>'Tournament Results Data'!AF69</f>
        <v>0</v>
      </c>
      <c r="AH70" s="153"/>
      <c r="AI70" s="153"/>
      <c r="AJ70" s="35" t="str">
        <f>'Tournament Results Data'!AI69</f>
        <v>-</v>
      </c>
      <c r="AK70" s="154">
        <f>'Tournament Results Data'!AJ69</f>
        <v>0</v>
      </c>
      <c r="AL70" s="154"/>
      <c r="AM70" s="155"/>
      <c r="AN70" s="130"/>
      <c r="AO70" s="131"/>
      <c r="AP70" s="131"/>
      <c r="AQ70" s="131"/>
      <c r="AR70" s="131"/>
      <c r="AS70" s="131"/>
      <c r="AT70" s="132"/>
    </row>
    <row r="71" spans="1:46" x14ac:dyDescent="0.25">
      <c r="B71" s="2"/>
      <c r="C71" s="2"/>
      <c r="D71" s="2"/>
      <c r="E71" s="14"/>
      <c r="F71" s="14"/>
      <c r="G71" s="14"/>
      <c r="H71" s="2"/>
      <c r="I71" s="15"/>
      <c r="J71" s="15"/>
      <c r="K71" s="15"/>
      <c r="L71" s="14"/>
      <c r="M71" s="14"/>
      <c r="N71" s="14"/>
      <c r="O71" s="2"/>
      <c r="P71" s="15"/>
      <c r="Q71" s="15"/>
      <c r="R71" s="15"/>
      <c r="S71" s="14"/>
      <c r="T71" s="14"/>
      <c r="U71" s="14"/>
      <c r="V71" s="2"/>
      <c r="W71" s="15"/>
      <c r="X71" s="15"/>
      <c r="Y71" s="15"/>
      <c r="Z71" s="14"/>
      <c r="AA71" s="14"/>
      <c r="AB71" s="14"/>
      <c r="AC71" s="2"/>
      <c r="AD71" s="15"/>
      <c r="AE71" s="15"/>
      <c r="AF71" s="15"/>
      <c r="AG71" s="14"/>
      <c r="AH71" s="14"/>
      <c r="AI71" s="14"/>
      <c r="AJ71" s="2"/>
      <c r="AK71" s="15"/>
      <c r="AL71" s="15"/>
      <c r="AM71" s="15"/>
      <c r="AN71" s="14"/>
      <c r="AO71" s="14"/>
      <c r="AP71" s="14"/>
      <c r="AQ71" s="2"/>
      <c r="AR71" s="15"/>
      <c r="AS71" s="15"/>
      <c r="AT71" s="15"/>
    </row>
    <row r="72" spans="1:46" x14ac:dyDescent="0.25">
      <c r="C72" s="5" t="str">
        <f>'Tournament Results Data'!B1</f>
        <v xml:space="preserve">Tournament:  </v>
      </c>
      <c r="D72" s="188">
        <f>'Tournament Results Data'!C1</f>
        <v>0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</row>
    <row r="73" spans="1:46" x14ac:dyDescent="0.25">
      <c r="C73" s="5"/>
    </row>
    <row r="74" spans="1:46" x14ac:dyDescent="0.25">
      <c r="B74" s="156" t="str">
        <f>'Tournament Results Data'!A3</f>
        <v xml:space="preserve">Date:  </v>
      </c>
      <c r="C74" s="156"/>
      <c r="D74" s="187">
        <f>'Tournament Results Data'!C3</f>
        <v>0</v>
      </c>
      <c r="E74" s="187"/>
      <c r="F74" s="187"/>
    </row>
    <row r="75" spans="1:46" x14ac:dyDescent="0.25">
      <c r="C75" s="5"/>
    </row>
    <row r="76" spans="1:46" x14ac:dyDescent="0.25">
      <c r="C76" s="5" t="str">
        <f>'Tournament Results Data'!B5</f>
        <v xml:space="preserve">Site:  </v>
      </c>
      <c r="D76" s="188">
        <f>'Tournament Results Data'!C5</f>
        <v>0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</row>
    <row r="78" spans="1:46" ht="17.399999999999999" x14ac:dyDescent="0.3">
      <c r="A78" s="42"/>
      <c r="B78" s="186" t="s">
        <v>38</v>
      </c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</row>
    <row r="79" spans="1:46" ht="17.399999999999999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</row>
    <row r="80" spans="1:46" x14ac:dyDescent="0.25">
      <c r="B80" s="185" t="e">
        <f>'Tournament Results Data'!$A$75</f>
        <v>#REF!</v>
      </c>
      <c r="C80" s="185"/>
      <c r="D80" s="185"/>
      <c r="E80" s="185"/>
      <c r="F80" s="185"/>
      <c r="G80" s="185"/>
      <c r="H80" s="18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2:46" x14ac:dyDescent="0.25">
      <c r="B81" s="44"/>
      <c r="C81" s="41"/>
      <c r="D81" s="41"/>
      <c r="E81" s="27"/>
      <c r="F81" s="21"/>
      <c r="G81" s="21"/>
      <c r="H81" s="21"/>
      <c r="I81" s="1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"/>
      <c r="U81" s="2"/>
      <c r="V81" s="2"/>
      <c r="W81" s="2"/>
      <c r="X81" s="2"/>
      <c r="Y81" s="2"/>
      <c r="Z81" s="2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2:46" x14ac:dyDescent="0.25">
      <c r="B82" s="23"/>
      <c r="C82" s="70" t="str">
        <f>'Tournament Results Data'!$A$74</f>
        <v>Pool Tiebreaker #1</v>
      </c>
      <c r="D82" s="70"/>
      <c r="E82" s="18"/>
      <c r="F82" s="11"/>
      <c r="G82" s="104">
        <f>'Tournament Results Data'!$G$75</f>
        <v>1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2"/>
      <c r="Z82" s="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2:46" x14ac:dyDescent="0.25">
      <c r="B83" s="23"/>
      <c r="C83" s="21"/>
      <c r="D83" s="21"/>
      <c r="E83" s="28"/>
      <c r="F83" s="21"/>
      <c r="G83"/>
      <c r="H83"/>
      <c r="I83"/>
      <c r="J83"/>
      <c r="K83"/>
      <c r="L83"/>
      <c r="M83" s="183" t="e">
        <f>IF('Tournament Results Data'!A75='Tournament Results Data'!G75,'Tournament Results Data'!R75,'Tournament Results Data'!R77 )</f>
        <v>#REF!</v>
      </c>
      <c r="N83" s="183"/>
      <c r="O83" s="2" t="s">
        <v>10</v>
      </c>
      <c r="P83" s="184" t="e">
        <f>IF('Tournament Results Data'!A75='Tournament Results Data'!A75,'Tournament Results Data'!R77,'Tournament Results Data'!R75 )</f>
        <v>#REF!</v>
      </c>
      <c r="Q83" s="184"/>
      <c r="R83"/>
      <c r="S83"/>
      <c r="T83"/>
      <c r="U83"/>
      <c r="V83"/>
      <c r="W83"/>
      <c r="X83" s="2"/>
      <c r="Y83" s="20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2:46" ht="12.75" customHeight="1" x14ac:dyDescent="0.25">
      <c r="B84" s="26"/>
      <c r="C84" s="11"/>
      <c r="D84" s="25"/>
      <c r="E84" s="30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2:46" ht="12.75" customHeight="1" x14ac:dyDescent="0.25">
      <c r="B85" s="185" t="e">
        <f>'Tournament Results Data'!$A$78</f>
        <v>#REF!</v>
      </c>
      <c r="C85" s="185"/>
      <c r="D85" s="185"/>
      <c r="E85" s="185"/>
      <c r="F85" s="185"/>
      <c r="G85" s="185"/>
      <c r="H85" s="18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2:46" ht="12.75" customHeight="1" x14ac:dyDescent="0.25">
      <c r="B86" s="23"/>
      <c r="C86" s="21"/>
      <c r="D86" s="21"/>
      <c r="E86" s="21"/>
      <c r="F86" s="21"/>
      <c r="G86" s="21"/>
      <c r="H86" s="21"/>
      <c r="I86" s="1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"/>
      <c r="U86" s="2"/>
      <c r="V86" s="2"/>
      <c r="W86" s="2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2:46" ht="12.75" customHeight="1" x14ac:dyDescent="0.25">
      <c r="B87" s="2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2:46" ht="12.75" customHeight="1" x14ac:dyDescent="0.25">
      <c r="B88" s="185" t="e">
        <f>'Tournament Results Data'!$A$82</f>
        <v>#REF!</v>
      </c>
      <c r="C88" s="185"/>
      <c r="D88" s="185"/>
      <c r="E88" s="185"/>
      <c r="F88" s="185"/>
      <c r="G88" s="185"/>
      <c r="H88" s="18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2:46" ht="12.75" customHeight="1" x14ac:dyDescent="0.25">
      <c r="B89" s="44"/>
      <c r="C89" s="41"/>
      <c r="D89" s="41"/>
      <c r="E89" s="27"/>
      <c r="F89" s="21"/>
      <c r="G89" s="21"/>
      <c r="H89" s="21"/>
      <c r="I89" s="1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"/>
      <c r="U89" s="2"/>
      <c r="V89" s="2"/>
      <c r="W89" s="2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2:46" ht="12.75" customHeight="1" x14ac:dyDescent="0.25">
      <c r="B90" s="23"/>
      <c r="C90" s="70" t="str">
        <f>'Tournament Results Data'!$A$81</f>
        <v>Pool Tiebreaker  #2</v>
      </c>
      <c r="D90" s="70"/>
      <c r="E90" s="29"/>
      <c r="F90" s="25"/>
      <c r="G90" s="104">
        <f>'Tournament Results Data'!$G$82</f>
        <v>1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2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2:46" ht="12.75" customHeight="1" x14ac:dyDescent="0.25">
      <c r="B91" s="23"/>
      <c r="C91" s="2"/>
      <c r="D91" s="2"/>
      <c r="E91" s="18"/>
      <c r="F91" s="2"/>
      <c r="G91"/>
      <c r="H91"/>
      <c r="I91"/>
      <c r="J91"/>
      <c r="K91"/>
      <c r="L91"/>
      <c r="M91" s="60" t="e">
        <f>IF('Tournament Results Data'!A82='Tournament Results Data'!G82,'Tournament Results Data'!R82,'Tournament Results Data'!R84 )</f>
        <v>#REF!</v>
      </c>
      <c r="N91" s="60"/>
      <c r="O91" s="2" t="s">
        <v>10</v>
      </c>
      <c r="P91" s="61" t="e">
        <f>IF('Tournament Results Data'!A82='Tournament Results Data'!G82,'Tournament Results Data'!R84,'Tournament Results Data'!R82 )</f>
        <v>#REF!</v>
      </c>
      <c r="Q91" s="61"/>
      <c r="R91"/>
      <c r="S91"/>
      <c r="T91"/>
      <c r="U91"/>
      <c r="V91"/>
      <c r="W91"/>
      <c r="X91" s="2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2:46" ht="12.75" customHeight="1" x14ac:dyDescent="0.25">
      <c r="B92" s="26"/>
      <c r="C92" s="11"/>
      <c r="D92" s="11"/>
      <c r="E92" s="1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2:46" ht="12.75" customHeight="1" x14ac:dyDescent="0.25">
      <c r="B93" s="185" t="e">
        <f>'Tournament Results Data'!$A$85</f>
        <v>#REF!</v>
      </c>
      <c r="C93" s="185"/>
      <c r="D93" s="185"/>
      <c r="E93" s="185"/>
      <c r="F93" s="185"/>
      <c r="G93" s="185"/>
      <c r="H93" s="18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2:46" ht="12.75" customHeight="1" x14ac:dyDescent="0.25">
      <c r="B94" s="23"/>
      <c r="C94" s="21"/>
      <c r="D94" s="21"/>
      <c r="E94" s="21"/>
      <c r="F94" s="21"/>
      <c r="G94" s="21"/>
      <c r="H94" s="21"/>
      <c r="I94" s="1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"/>
      <c r="U94" s="2"/>
      <c r="V94" s="2"/>
      <c r="W94" s="2"/>
      <c r="X94" s="2"/>
      <c r="Y94" s="2"/>
      <c r="Z94" s="2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2:46" ht="12.75" customHeight="1" x14ac:dyDescent="0.25">
      <c r="B95" s="185" t="e">
        <f>'Tournament Results Data'!$A$89</f>
        <v>#REF!</v>
      </c>
      <c r="C95" s="185"/>
      <c r="D95" s="185"/>
      <c r="E95" s="185"/>
      <c r="F95" s="185"/>
      <c r="G95" s="185"/>
      <c r="H95" s="18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/>
      <c r="Y95" s="2"/>
      <c r="Z95" s="2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2:46" ht="12.75" customHeight="1" x14ac:dyDescent="0.25">
      <c r="B96" s="44"/>
      <c r="C96" s="41"/>
      <c r="D96" s="41"/>
      <c r="E96" s="27"/>
      <c r="F96" s="21"/>
      <c r="G96" s="21"/>
      <c r="H96" s="21"/>
      <c r="I96" s="1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"/>
      <c r="U96" s="2"/>
      <c r="V96" s="2"/>
      <c r="W96" s="2"/>
      <c r="X96"/>
      <c r="Y96" s="2"/>
      <c r="Z96" s="2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ht="12.75" customHeight="1" x14ac:dyDescent="0.25">
      <c r="A97" s="20"/>
      <c r="B97" s="23"/>
      <c r="C97" s="70" t="str">
        <f>'Tournament Results Data'!$A$88</f>
        <v>Pool Tiebreaker #3</v>
      </c>
      <c r="D97" s="70"/>
      <c r="E97" s="24"/>
      <c r="F97" s="55"/>
      <c r="G97" s="104">
        <f>'Tournament Results Data'!$G$89</f>
        <v>1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2"/>
      <c r="Z97" s="2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ht="12.75" customHeight="1" x14ac:dyDescent="0.25">
      <c r="B98" s="23"/>
      <c r="C98" s="2"/>
      <c r="D98" s="2"/>
      <c r="E98" s="18"/>
      <c r="F98" s="2"/>
      <c r="G98"/>
      <c r="H98"/>
      <c r="I98"/>
      <c r="J98"/>
      <c r="K98"/>
      <c r="L98"/>
      <c r="M98" s="60" t="e">
        <f>IF('Tournament Results Data'!A89='Tournament Results Data'!G89,'Tournament Results Data'!R89,'Tournament Results Data'!R91 )</f>
        <v>#REF!</v>
      </c>
      <c r="N98" s="60"/>
      <c r="O98" s="2" t="s">
        <v>10</v>
      </c>
      <c r="P98" s="61" t="e">
        <f>IF('Tournament Results Data'!A89='Tournament Results Data'!G89,'Tournament Results Data'!R91,'Tournament Results Data'!R89 )</f>
        <v>#REF!</v>
      </c>
      <c r="Q98" s="61"/>
      <c r="R98"/>
      <c r="S98"/>
      <c r="T98"/>
      <c r="U98"/>
      <c r="V98"/>
      <c r="W98"/>
      <c r="X98" s="2"/>
      <c r="Y98" s="2"/>
      <c r="Z98" s="2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ht="12.75" customHeight="1" x14ac:dyDescent="0.25">
      <c r="B99" s="26"/>
      <c r="C99" s="11"/>
      <c r="D99" s="11"/>
      <c r="E99" s="1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1:46" ht="12.75" customHeight="1" x14ac:dyDescent="0.25">
      <c r="B100" s="185" t="e">
        <f>'Tournament Results Data'!$A$92</f>
        <v>#REF!</v>
      </c>
      <c r="C100" s="185"/>
      <c r="D100" s="185"/>
      <c r="E100" s="185"/>
      <c r="F100" s="185"/>
      <c r="G100" s="185"/>
      <c r="H100" s="18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4"/>
      <c r="Z100" s="24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1:46" ht="12.75" customHeigh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1:46" ht="12.75" customHeight="1" x14ac:dyDescent="0.25">
      <c r="A102" s="33"/>
      <c r="B102" s="33"/>
      <c r="C102" s="33"/>
      <c r="D102" s="3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4"/>
    </row>
    <row r="103" spans="1:46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1:46" ht="18" customHeight="1" x14ac:dyDescent="0.3">
      <c r="C104" s="190" t="s">
        <v>92</v>
      </c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</row>
    <row r="105" spans="1:46" ht="12.75" customHeight="1" x14ac:dyDescent="0.3"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</row>
    <row r="106" spans="1:46" ht="12.75" customHeight="1" x14ac:dyDescent="0.25"/>
    <row r="107" spans="1:46" ht="12.75" customHeight="1" x14ac:dyDescent="0.25">
      <c r="A107" s="191" t="e">
        <f>'Tournament Results Data'!$A$99</f>
        <v>#REF!</v>
      </c>
      <c r="B107" s="191"/>
      <c r="C107" s="191"/>
      <c r="D107" s="191"/>
      <c r="E107" s="33"/>
      <c r="F107" s="3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4"/>
    </row>
    <row r="108" spans="1:46" ht="12.75" customHeight="1" x14ac:dyDescent="0.25">
      <c r="A108" s="23"/>
      <c r="B108" s="21"/>
      <c r="C108" s="21"/>
      <c r="D108" s="28"/>
      <c r="E108" s="21"/>
      <c r="F108" s="21"/>
      <c r="G108" s="21"/>
      <c r="H108" s="1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4"/>
    </row>
    <row r="109" spans="1:46" ht="12.75" customHeight="1" x14ac:dyDescent="0.25">
      <c r="A109" s="23"/>
      <c r="B109" s="2"/>
      <c r="C109" s="2"/>
      <c r="D109" s="18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4"/>
    </row>
    <row r="110" spans="1:46" ht="12.75" customHeight="1" x14ac:dyDescent="0.25">
      <c r="A110" s="23"/>
      <c r="B110" s="2"/>
      <c r="C110" s="2"/>
      <c r="D110" s="18"/>
      <c r="E110" s="11"/>
      <c r="F110" s="104">
        <f>'Tournament Results Data'!$G$99</f>
        <v>1</v>
      </c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2"/>
      <c r="Y110" s="2"/>
      <c r="Z110" s="2"/>
      <c r="AA110" s="2"/>
      <c r="AB110" s="2"/>
      <c r="AC110" s="2"/>
      <c r="AD110" s="2"/>
      <c r="AE110" s="24"/>
    </row>
    <row r="111" spans="1:46" ht="12.75" customHeight="1" x14ac:dyDescent="0.25">
      <c r="A111" s="23"/>
      <c r="B111" s="21"/>
      <c r="C111" s="21"/>
      <c r="D111" s="28"/>
      <c r="E111" s="21"/>
      <c r="F111" s="60" t="e">
        <f>IF('Tournament Results Data'!A99='Tournament Results Data'!G99,'Tournament Results Data'!R99,'Tournament Results Data'!R101)</f>
        <v>#REF!</v>
      </c>
      <c r="G111" s="60"/>
      <c r="H111" s="2" t="s">
        <v>10</v>
      </c>
      <c r="I111" s="60" t="e">
        <f>IF('Tournament Results Data'!A99='Tournament Results Data'!G99,'Tournament Results Data'!R101,'Tournament Results Data'!R99)</f>
        <v>#REF!</v>
      </c>
      <c r="J111" s="60"/>
      <c r="K111" s="22" t="s">
        <v>93</v>
      </c>
      <c r="L111" s="60" t="e">
        <f>IF('Tournament Results Data'!A99='Tournament Results Data'!G99,'Tournament Results Data'!V99,'Tournament Results Data'!V101)</f>
        <v>#REF!</v>
      </c>
      <c r="M111" s="60"/>
      <c r="N111" s="2" t="s">
        <v>10</v>
      </c>
      <c r="O111" s="61" t="e">
        <f>IF('Tournament Results Data'!A99='Tournament Results Data'!G99,'Tournament Results Data'!V101,'Tournament Results Data'!V99)</f>
        <v>#REF!</v>
      </c>
      <c r="P111" s="61"/>
      <c r="Q111" s="22" t="str">
        <f>IF(T111="-",",", " " )</f>
        <v xml:space="preserve"> </v>
      </c>
      <c r="R111" s="60" t="str">
        <f>IF('Tournament Results Data'!Z99='Tournament Results Data'!Z101," ", IF('Tournament Results Data'!A99='Tournament Results Data'!G99,'Tournament Results Data'!Z99,'Tournament Results Data'!Z101 ))</f>
        <v xml:space="preserve"> </v>
      </c>
      <c r="S111" s="60"/>
      <c r="T111" s="2" t="str">
        <f>'Tournament Results Data'!$G$102</f>
        <v xml:space="preserve"> </v>
      </c>
      <c r="U111" s="192" t="str">
        <f>IF('Tournament Results Data'!Z99='Tournament Results Data'!Z101," ", IF('Tournament Results Data'!A99='Tournament Results Data'!G99,'Tournament Results Data'!Z101,'Tournament Results Data'!Z99 ))</f>
        <v xml:space="preserve"> </v>
      </c>
      <c r="V111" s="192"/>
      <c r="W111" s="53"/>
      <c r="X111" s="2"/>
      <c r="Y111" s="2"/>
      <c r="Z111" s="2"/>
      <c r="AA111" s="2"/>
      <c r="AB111" s="2"/>
      <c r="AC111" s="2"/>
      <c r="AD111" s="2"/>
      <c r="AE111" s="24"/>
    </row>
    <row r="112" spans="1:46" ht="12.75" customHeight="1" x14ac:dyDescent="0.25">
      <c r="A112" s="23"/>
      <c r="B112" s="2"/>
      <c r="C112" s="24"/>
      <c r="D112" s="29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9"/>
      <c r="X112" s="24"/>
      <c r="Y112" s="24"/>
      <c r="Z112" s="24"/>
      <c r="AA112" s="24"/>
      <c r="AB112" s="24"/>
      <c r="AC112" s="24"/>
      <c r="AD112" s="24"/>
      <c r="AE112" s="24"/>
    </row>
    <row r="113" spans="1:46" x14ac:dyDescent="0.25">
      <c r="A113" s="26"/>
      <c r="B113" s="11"/>
      <c r="C113" s="25"/>
      <c r="D113" s="30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9"/>
      <c r="X113" s="24"/>
      <c r="Y113" s="24"/>
      <c r="Z113" s="24"/>
      <c r="AA113" s="24"/>
      <c r="AB113" s="24"/>
      <c r="AC113" s="24"/>
      <c r="AD113" s="24"/>
      <c r="AE113" s="24"/>
    </row>
    <row r="114" spans="1:46" x14ac:dyDescent="0.25">
      <c r="A114" s="189" t="e">
        <f>'Tournament Results Data'!$A$102</f>
        <v>#REF!</v>
      </c>
      <c r="B114" s="189"/>
      <c r="C114" s="189"/>
      <c r="D114" s="189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8"/>
      <c r="X114" s="2"/>
      <c r="Y114" s="2"/>
      <c r="Z114" s="2"/>
      <c r="AA114" s="2"/>
      <c r="AB114" s="2"/>
      <c r="AC114" s="2"/>
      <c r="AD114" s="2"/>
      <c r="AE114" s="24"/>
    </row>
    <row r="115" spans="1:46" x14ac:dyDescent="0.25">
      <c r="A115" s="23"/>
      <c r="B115" s="21"/>
      <c r="C115" s="21"/>
      <c r="D115" s="21"/>
      <c r="E115" s="21"/>
      <c r="F115" s="21"/>
      <c r="G115" s="21"/>
      <c r="H115" s="1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"/>
      <c r="T115" s="2"/>
      <c r="U115" s="2"/>
      <c r="V115" s="2"/>
      <c r="W115" s="18"/>
      <c r="X115" s="11"/>
      <c r="Y115" s="104">
        <f>'Tournament Results Data'!$G$113</f>
        <v>1</v>
      </c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</row>
    <row r="116" spans="1:46" x14ac:dyDescent="0.25">
      <c r="A116" s="2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8"/>
      <c r="X116" s="2"/>
      <c r="Y116" s="60" t="e">
        <f>IF('Tournament Results Data'!A113='Tournament Results Data'!G113,'Tournament Results Data'!R113,'Tournament Results Data'!R115)</f>
        <v>#REF!</v>
      </c>
      <c r="Z116" s="60"/>
      <c r="AA116" s="2" t="s">
        <v>10</v>
      </c>
      <c r="AB116" s="61" t="e">
        <f>IF('Tournament Results Data'!A113='Tournament Results Data'!G113,'Tournament Results Data'!R115,'Tournament Results Data'!R113)</f>
        <v>#REF!</v>
      </c>
      <c r="AC116" s="61"/>
      <c r="AD116" s="22" t="s">
        <v>93</v>
      </c>
      <c r="AE116" s="60" t="e">
        <f>IF('Tournament Results Data'!A113='Tournament Results Data'!G113,'Tournament Results Data'!V113,'Tournament Results Data'!V115)</f>
        <v>#REF!</v>
      </c>
      <c r="AF116" s="60"/>
      <c r="AG116" s="2" t="s">
        <v>10</v>
      </c>
      <c r="AH116" s="61" t="e">
        <f>IF('Tournament Results Data'!A113='Tournament Results Data'!G113,'Tournament Results Data'!V115,'Tournament Results Data'!V113)</f>
        <v>#REF!</v>
      </c>
      <c r="AI116" s="61"/>
      <c r="AJ116" s="22" t="str">
        <f>IF(AM116="-",",", " " )</f>
        <v xml:space="preserve"> </v>
      </c>
      <c r="AK116" s="60" t="str">
        <f>IF('Tournament Results Data'!Z113='Tournament Results Data'!Z115," ", IF('Tournament Results Data'!A113='Tournament Results Data'!G113,'Tournament Results Data'!Z113,'Tournament Results Data'!Z115 ))</f>
        <v xml:space="preserve"> </v>
      </c>
      <c r="AL116" s="60"/>
      <c r="AM116" s="2" t="str">
        <f>'Tournament Results Data'!$G$116</f>
        <v xml:space="preserve"> </v>
      </c>
      <c r="AN116" s="192" t="str">
        <f>IF('Tournament Results Data'!Z113='Tournament Results Data'!Z115," ", IF('Tournament Results Data'!A113='Tournament Results Data'!G113,'Tournament Results Data'!Z115,'Tournament Results Data'!Z113 ))</f>
        <v xml:space="preserve"> </v>
      </c>
      <c r="AO116" s="192"/>
    </row>
    <row r="117" spans="1:46" x14ac:dyDescent="0.25">
      <c r="A117" s="191" t="e">
        <f>'Tournament Results Data'!$A$106</f>
        <v>#REF!</v>
      </c>
      <c r="B117" s="191"/>
      <c r="C117" s="191"/>
      <c r="D117" s="19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8"/>
      <c r="X117" s="2"/>
      <c r="Y117" s="2"/>
      <c r="Z117" s="2"/>
      <c r="AA117" s="2"/>
      <c r="AB117" s="2"/>
      <c r="AC117" s="2"/>
      <c r="AD117" s="2"/>
      <c r="AE117" s="24"/>
    </row>
    <row r="118" spans="1:46" x14ac:dyDescent="0.25">
      <c r="A118" s="23"/>
      <c r="B118" s="21"/>
      <c r="C118" s="21"/>
      <c r="D118" s="27"/>
      <c r="E118" s="21"/>
      <c r="F118" s="21"/>
      <c r="G118" s="21"/>
      <c r="H118" s="1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"/>
      <c r="T118" s="2"/>
      <c r="U118" s="2"/>
      <c r="V118" s="2"/>
      <c r="W118" s="18"/>
      <c r="X118" s="2"/>
      <c r="Y118" s="2"/>
      <c r="Z118" s="2"/>
      <c r="AA118" s="2"/>
      <c r="AB118" s="2"/>
      <c r="AC118" s="2"/>
      <c r="AD118" s="2"/>
      <c r="AE118" s="24"/>
    </row>
    <row r="119" spans="1:46" x14ac:dyDescent="0.25">
      <c r="A119" s="23"/>
      <c r="B119" s="2"/>
      <c r="C119" s="24"/>
      <c r="D119" s="29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9"/>
      <c r="X119" s="24"/>
      <c r="Y119" s="24"/>
      <c r="Z119" s="24"/>
      <c r="AA119" s="24"/>
      <c r="AB119" s="24"/>
      <c r="AC119" s="24"/>
      <c r="AD119" s="24"/>
      <c r="AE119" s="24"/>
    </row>
    <row r="120" spans="1:46" x14ac:dyDescent="0.25">
      <c r="A120" s="23"/>
      <c r="B120" s="2"/>
      <c r="C120" s="24"/>
      <c r="D120" s="29"/>
      <c r="E120" s="25"/>
      <c r="F120" s="104">
        <f>'Tournament Results Data'!$G$106</f>
        <v>1</v>
      </c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5"/>
      <c r="X120" s="24"/>
      <c r="Y120" s="24"/>
      <c r="Z120" s="24"/>
      <c r="AA120" s="24"/>
      <c r="AB120" s="24"/>
      <c r="AC120" s="24"/>
      <c r="AD120" s="24"/>
      <c r="AE120" s="24"/>
    </row>
    <row r="121" spans="1:46" x14ac:dyDescent="0.25">
      <c r="A121" s="23"/>
      <c r="B121" s="2"/>
      <c r="C121" s="2"/>
      <c r="D121" s="18"/>
      <c r="E121" s="2"/>
      <c r="F121" s="60" t="e">
        <f>IF('Tournament Results Data'!A106='Tournament Results Data'!G106,'Tournament Results Data'!R106,'Tournament Results Data'!R108)</f>
        <v>#REF!</v>
      </c>
      <c r="G121" s="60"/>
      <c r="H121" s="2" t="s">
        <v>10</v>
      </c>
      <c r="I121" s="61" t="e">
        <f>IF('Tournament Results Data'!A106='Tournament Results Data'!G106,'Tournament Results Data'!R108,'Tournament Results Data'!R106)</f>
        <v>#REF!</v>
      </c>
      <c r="J121" s="61"/>
      <c r="K121" s="22" t="s">
        <v>93</v>
      </c>
      <c r="L121" s="60" t="e">
        <f>IF('Tournament Results Data'!A106='Tournament Results Data'!G106,'Tournament Results Data'!V106,'Tournament Results Data'!V108)</f>
        <v>#REF!</v>
      </c>
      <c r="M121" s="60"/>
      <c r="N121" s="2" t="s">
        <v>10</v>
      </c>
      <c r="O121" s="61" t="e">
        <f>IF('Tournament Results Data'!A106='Tournament Results Data'!G106,'Tournament Results Data'!V108,'Tournament Results Data'!V106)</f>
        <v>#REF!</v>
      </c>
      <c r="P121" s="61"/>
      <c r="Q121" s="22" t="str">
        <f>IF(T121="-",",", " " )</f>
        <v xml:space="preserve"> </v>
      </c>
      <c r="R121" s="60" t="str">
        <f>IF('Tournament Results Data'!Z106='Tournament Results Data'!Z108," ", IF('Tournament Results Data'!A106='Tournament Results Data'!G108,'Tournament Results Data'!Z106,'Tournament Results Data'!Z108 ))</f>
        <v xml:space="preserve"> </v>
      </c>
      <c r="S121" s="60"/>
      <c r="T121" s="2" t="str">
        <f>'Tournament Results Data'!$G$109</f>
        <v xml:space="preserve"> </v>
      </c>
      <c r="U121" s="192" t="str">
        <f>IF('Tournament Results Data'!Z106='Tournament Results Data'!Z108," ", IF('Tournament Results Data'!A106='Tournament Results Data'!G108,'Tournament Results Data'!Z108,'Tournament Results Data'!Z106 ))</f>
        <v xml:space="preserve"> </v>
      </c>
      <c r="V121" s="192"/>
      <c r="W121" s="2"/>
      <c r="X121" s="2"/>
      <c r="Y121" s="2"/>
      <c r="Z121" s="2"/>
      <c r="AA121" s="2"/>
      <c r="AB121" s="2"/>
      <c r="AC121" s="2"/>
      <c r="AD121" s="2"/>
      <c r="AE121" s="24"/>
    </row>
    <row r="122" spans="1:46" x14ac:dyDescent="0.25">
      <c r="A122" s="23"/>
      <c r="B122" s="21"/>
      <c r="C122" s="21"/>
      <c r="D122" s="28"/>
      <c r="E122" s="21"/>
      <c r="F122" s="21"/>
      <c r="G122" s="21"/>
      <c r="H122" s="1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4"/>
    </row>
    <row r="123" spans="1:46" x14ac:dyDescent="0.25">
      <c r="A123" s="26"/>
      <c r="B123" s="11"/>
      <c r="C123" s="11"/>
      <c r="D123" s="17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4"/>
    </row>
    <row r="124" spans="1:46" x14ac:dyDescent="0.25">
      <c r="A124" s="189" t="e">
        <f>'Tournament Results Data'!$A$109</f>
        <v>#REF!</v>
      </c>
      <c r="B124" s="189"/>
      <c r="C124" s="189"/>
      <c r="D124" s="189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4"/>
    </row>
    <row r="125" spans="1:46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1:46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1:46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2:46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2:46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2:46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2:46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2:46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2:46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2:46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2:46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2:46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2:46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2:46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2:46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2:46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2:46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2:46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2:46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2:46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</sheetData>
  <mergeCells count="496">
    <mergeCell ref="U121:V121"/>
    <mergeCell ref="AE116:AF116"/>
    <mergeCell ref="AH116:AI116"/>
    <mergeCell ref="A124:D124"/>
    <mergeCell ref="A117:D117"/>
    <mergeCell ref="F120:W120"/>
    <mergeCell ref="F121:G121"/>
    <mergeCell ref="I121:J121"/>
    <mergeCell ref="L121:M121"/>
    <mergeCell ref="O121:P121"/>
    <mergeCell ref="R121:S121"/>
    <mergeCell ref="AK116:AL116"/>
    <mergeCell ref="AN116:AO116"/>
    <mergeCell ref="F111:G111"/>
    <mergeCell ref="I111:J111"/>
    <mergeCell ref="L111:M111"/>
    <mergeCell ref="O111:P111"/>
    <mergeCell ref="R111:S111"/>
    <mergeCell ref="U111:V111"/>
    <mergeCell ref="Y116:Z116"/>
    <mergeCell ref="AB116:AC116"/>
    <mergeCell ref="A114:D114"/>
    <mergeCell ref="Y115:AP115"/>
    <mergeCell ref="AK70:AM70"/>
    <mergeCell ref="AG69:AI69"/>
    <mergeCell ref="AK69:AM69"/>
    <mergeCell ref="C104:AL104"/>
    <mergeCell ref="A107:D107"/>
    <mergeCell ref="F110:W110"/>
    <mergeCell ref="C70:D70"/>
    <mergeCell ref="E70:G70"/>
    <mergeCell ref="Z69:AB69"/>
    <mergeCell ref="I70:K70"/>
    <mergeCell ref="L70:N70"/>
    <mergeCell ref="AD70:AF70"/>
    <mergeCell ref="AG70:AI70"/>
    <mergeCell ref="P70:R70"/>
    <mergeCell ref="S70:U70"/>
    <mergeCell ref="W70:Y70"/>
    <mergeCell ref="Z70:AB70"/>
    <mergeCell ref="D74:F74"/>
    <mergeCell ref="S69:U69"/>
    <mergeCell ref="W69:Y69"/>
    <mergeCell ref="C69:D69"/>
    <mergeCell ref="E69:G69"/>
    <mergeCell ref="I69:K69"/>
    <mergeCell ref="L69:N69"/>
    <mergeCell ref="AD69:AF69"/>
    <mergeCell ref="Z68:AF68"/>
    <mergeCell ref="AG68:AM68"/>
    <mergeCell ref="C67:D67"/>
    <mergeCell ref="E67:K67"/>
    <mergeCell ref="C68:D68"/>
    <mergeCell ref="E68:K68"/>
    <mergeCell ref="L68:R68"/>
    <mergeCell ref="S68:Y68"/>
    <mergeCell ref="L67:R67"/>
    <mergeCell ref="S67:Y67"/>
    <mergeCell ref="Z67:AF67"/>
    <mergeCell ref="AG67:AM67"/>
    <mergeCell ref="C66:D66"/>
    <mergeCell ref="E66:K66"/>
    <mergeCell ref="L66:R66"/>
    <mergeCell ref="S66:Y66"/>
    <mergeCell ref="Z66:AF66"/>
    <mergeCell ref="AG66:AM66"/>
    <mergeCell ref="AG63:AI63"/>
    <mergeCell ref="AK63:AM63"/>
    <mergeCell ref="AK64:AM64"/>
    <mergeCell ref="Z65:AF65"/>
    <mergeCell ref="S63:U63"/>
    <mergeCell ref="W64:Y64"/>
    <mergeCell ref="Z64:AB64"/>
    <mergeCell ref="AD64:AF64"/>
    <mergeCell ref="AG64:AI64"/>
    <mergeCell ref="C65:D65"/>
    <mergeCell ref="E65:K65"/>
    <mergeCell ref="L65:R65"/>
    <mergeCell ref="S65:Y65"/>
    <mergeCell ref="AG65:AM65"/>
    <mergeCell ref="P64:R64"/>
    <mergeCell ref="S64:U64"/>
    <mergeCell ref="C64:D64"/>
    <mergeCell ref="E64:G64"/>
    <mergeCell ref="I64:K64"/>
    <mergeCell ref="L64:N64"/>
    <mergeCell ref="C63:D63"/>
    <mergeCell ref="E63:G63"/>
    <mergeCell ref="I63:K63"/>
    <mergeCell ref="L63:N63"/>
    <mergeCell ref="AG62:AM62"/>
    <mergeCell ref="C61:D61"/>
    <mergeCell ref="E61:K61"/>
    <mergeCell ref="C62:D62"/>
    <mergeCell ref="E62:K62"/>
    <mergeCell ref="L62:R62"/>
    <mergeCell ref="S62:Y62"/>
    <mergeCell ref="L61:R61"/>
    <mergeCell ref="Z59:AF59"/>
    <mergeCell ref="C60:D60"/>
    <mergeCell ref="E60:K60"/>
    <mergeCell ref="L60:R60"/>
    <mergeCell ref="S60:Y60"/>
    <mergeCell ref="W63:Y63"/>
    <mergeCell ref="Z62:AF62"/>
    <mergeCell ref="Z63:AB63"/>
    <mergeCell ref="AD63:AF63"/>
    <mergeCell ref="C59:D59"/>
    <mergeCell ref="E59:K59"/>
    <mergeCell ref="L59:R59"/>
    <mergeCell ref="S59:Y59"/>
    <mergeCell ref="S61:Y61"/>
    <mergeCell ref="AG59:AM59"/>
    <mergeCell ref="Z61:AF61"/>
    <mergeCell ref="AG61:AM61"/>
    <mergeCell ref="Z60:AF60"/>
    <mergeCell ref="AG60:AM60"/>
    <mergeCell ref="AK57:AM57"/>
    <mergeCell ref="W57:Y57"/>
    <mergeCell ref="AK58:AM58"/>
    <mergeCell ref="Z58:AB58"/>
    <mergeCell ref="AD58:AF58"/>
    <mergeCell ref="AG58:AI58"/>
    <mergeCell ref="C57:D57"/>
    <mergeCell ref="E57:G57"/>
    <mergeCell ref="I57:K57"/>
    <mergeCell ref="L57:N57"/>
    <mergeCell ref="W58:Y58"/>
    <mergeCell ref="AD57:AF57"/>
    <mergeCell ref="C58:D58"/>
    <mergeCell ref="E58:G58"/>
    <mergeCell ref="I58:K58"/>
    <mergeCell ref="L58:N58"/>
    <mergeCell ref="C55:D55"/>
    <mergeCell ref="S57:U57"/>
    <mergeCell ref="Z57:AB57"/>
    <mergeCell ref="AC51:AE51"/>
    <mergeCell ref="AF51:AH51"/>
    <mergeCell ref="AG53:AM53"/>
    <mergeCell ref="Z54:AF54"/>
    <mergeCell ref="S56:Y56"/>
    <mergeCell ref="AC52:AE52"/>
    <mergeCell ref="AG54:AM54"/>
    <mergeCell ref="AQ51:AT51"/>
    <mergeCell ref="AI52:AL52"/>
    <mergeCell ref="AM52:AP52"/>
    <mergeCell ref="AQ52:AT52"/>
    <mergeCell ref="E54:K54"/>
    <mergeCell ref="C56:D56"/>
    <mergeCell ref="E56:K56"/>
    <mergeCell ref="L56:R56"/>
    <mergeCell ref="C54:D54"/>
    <mergeCell ref="L54:R54"/>
    <mergeCell ref="S54:Y54"/>
    <mergeCell ref="Z55:AF55"/>
    <mergeCell ref="E53:K53"/>
    <mergeCell ref="AN53:AT70"/>
    <mergeCell ref="E55:K55"/>
    <mergeCell ref="AG55:AM55"/>
    <mergeCell ref="S55:Y55"/>
    <mergeCell ref="P69:R69"/>
    <mergeCell ref="AG56:AM56"/>
    <mergeCell ref="AG57:AI57"/>
    <mergeCell ref="C49:H49"/>
    <mergeCell ref="I49:AB49"/>
    <mergeCell ref="C53:D53"/>
    <mergeCell ref="AM51:AP51"/>
    <mergeCell ref="L55:R55"/>
    <mergeCell ref="AI51:AL51"/>
    <mergeCell ref="C51:H51"/>
    <mergeCell ref="I51:AB51"/>
    <mergeCell ref="AF52:AH52"/>
    <mergeCell ref="S53:Y53"/>
    <mergeCell ref="AC47:AE47"/>
    <mergeCell ref="AF47:AH47"/>
    <mergeCell ref="AQ49:AT49"/>
    <mergeCell ref="C50:H50"/>
    <mergeCell ref="I50:AB50"/>
    <mergeCell ref="AC50:AE50"/>
    <mergeCell ref="AF50:AH50"/>
    <mergeCell ref="AI50:AL50"/>
    <mergeCell ref="AM50:AP50"/>
    <mergeCell ref="AQ50:AT50"/>
    <mergeCell ref="AC44:AL45"/>
    <mergeCell ref="AM44:AP46"/>
    <mergeCell ref="AQ47:AT47"/>
    <mergeCell ref="C48:H48"/>
    <mergeCell ref="I48:AB48"/>
    <mergeCell ref="AC48:AE48"/>
    <mergeCell ref="AF48:AH48"/>
    <mergeCell ref="AI48:AL48"/>
    <mergeCell ref="AM48:AP48"/>
    <mergeCell ref="AQ48:AT48"/>
    <mergeCell ref="S36:Y36"/>
    <mergeCell ref="S39:Y39"/>
    <mergeCell ref="AQ44:AT46"/>
    <mergeCell ref="C45:R45"/>
    <mergeCell ref="C46:R46"/>
    <mergeCell ref="AC46:AE46"/>
    <mergeCell ref="AF46:AH46"/>
    <mergeCell ref="AI46:AL46"/>
    <mergeCell ref="C44:R44"/>
    <mergeCell ref="S44:AB46"/>
    <mergeCell ref="AG35:AI35"/>
    <mergeCell ref="AK35:AM35"/>
    <mergeCell ref="Z36:AT41"/>
    <mergeCell ref="C37:D37"/>
    <mergeCell ref="E37:K37"/>
    <mergeCell ref="L37:R37"/>
    <mergeCell ref="S37:Y37"/>
    <mergeCell ref="C36:D36"/>
    <mergeCell ref="E36:K36"/>
    <mergeCell ref="L36:R36"/>
    <mergeCell ref="AN35:AP35"/>
    <mergeCell ref="AR35:AT35"/>
    <mergeCell ref="C35:D35"/>
    <mergeCell ref="E35:G35"/>
    <mergeCell ref="I35:K35"/>
    <mergeCell ref="L35:N35"/>
    <mergeCell ref="P35:R35"/>
    <mergeCell ref="S35:U35"/>
    <mergeCell ref="W35:Y35"/>
    <mergeCell ref="AD35:AF35"/>
    <mergeCell ref="AG32:AM32"/>
    <mergeCell ref="AN32:AT32"/>
    <mergeCell ref="Z31:AF31"/>
    <mergeCell ref="AN33:AT33"/>
    <mergeCell ref="Z33:AF33"/>
    <mergeCell ref="AG33:AM33"/>
    <mergeCell ref="Z32:AF32"/>
    <mergeCell ref="S30:Y30"/>
    <mergeCell ref="C31:D31"/>
    <mergeCell ref="C33:D33"/>
    <mergeCell ref="E33:K33"/>
    <mergeCell ref="L33:R33"/>
    <mergeCell ref="S33:Y33"/>
    <mergeCell ref="AN30:AT30"/>
    <mergeCell ref="Z30:AF30"/>
    <mergeCell ref="AG30:AM30"/>
    <mergeCell ref="AR29:AT29"/>
    <mergeCell ref="C32:D32"/>
    <mergeCell ref="E32:K32"/>
    <mergeCell ref="L32:R32"/>
    <mergeCell ref="S32:Y32"/>
    <mergeCell ref="AG31:AM31"/>
    <mergeCell ref="AN31:AT31"/>
    <mergeCell ref="E29:G29"/>
    <mergeCell ref="I29:K29"/>
    <mergeCell ref="L29:N29"/>
    <mergeCell ref="E31:K31"/>
    <mergeCell ref="L31:R31"/>
    <mergeCell ref="S31:Y31"/>
    <mergeCell ref="AG28:AI28"/>
    <mergeCell ref="AK28:AM28"/>
    <mergeCell ref="C30:D30"/>
    <mergeCell ref="E30:K30"/>
    <mergeCell ref="L30:R30"/>
    <mergeCell ref="C28:D28"/>
    <mergeCell ref="E28:G28"/>
    <mergeCell ref="I28:K28"/>
    <mergeCell ref="L28:N28"/>
    <mergeCell ref="P29:R29"/>
    <mergeCell ref="AN27:AT27"/>
    <mergeCell ref="AD29:AF29"/>
    <mergeCell ref="AG29:AI29"/>
    <mergeCell ref="AN29:AP29"/>
    <mergeCell ref="AK29:AM29"/>
    <mergeCell ref="S29:U29"/>
    <mergeCell ref="W29:Y29"/>
    <mergeCell ref="Z29:AB29"/>
    <mergeCell ref="AN28:AP28"/>
    <mergeCell ref="AR28:AT28"/>
    <mergeCell ref="AN25:AT25"/>
    <mergeCell ref="AN26:AT26"/>
    <mergeCell ref="AG22:AI22"/>
    <mergeCell ref="AN22:AP22"/>
    <mergeCell ref="AR22:AT22"/>
    <mergeCell ref="AK23:AM23"/>
    <mergeCell ref="AN23:AP23"/>
    <mergeCell ref="AR23:AT23"/>
    <mergeCell ref="AN24:AT24"/>
    <mergeCell ref="AG24:AM24"/>
    <mergeCell ref="E19:K19"/>
    <mergeCell ref="E20:K20"/>
    <mergeCell ref="L20:R20"/>
    <mergeCell ref="S20:Y20"/>
    <mergeCell ref="Z20:AF20"/>
    <mergeCell ref="AG20:AM20"/>
    <mergeCell ref="AG18:AM18"/>
    <mergeCell ref="AG19:AM19"/>
    <mergeCell ref="AN21:AT21"/>
    <mergeCell ref="E22:G22"/>
    <mergeCell ref="I22:K22"/>
    <mergeCell ref="L22:N22"/>
    <mergeCell ref="P22:R22"/>
    <mergeCell ref="S22:U22"/>
    <mergeCell ref="W22:Y22"/>
    <mergeCell ref="Z22:AB22"/>
    <mergeCell ref="AN18:AT18"/>
    <mergeCell ref="C19:D19"/>
    <mergeCell ref="C20:D20"/>
    <mergeCell ref="AQ17:AT17"/>
    <mergeCell ref="AC16:AE16"/>
    <mergeCell ref="AF16:AH16"/>
    <mergeCell ref="AN19:AT19"/>
    <mergeCell ref="AI16:AL16"/>
    <mergeCell ref="AM16:AP16"/>
    <mergeCell ref="AQ16:AT16"/>
    <mergeCell ref="C17:H17"/>
    <mergeCell ref="I17:AB17"/>
    <mergeCell ref="AC17:AE17"/>
    <mergeCell ref="AF17:AH17"/>
    <mergeCell ref="AI17:AL17"/>
    <mergeCell ref="AM17:AP17"/>
    <mergeCell ref="Z56:AF56"/>
    <mergeCell ref="P57:R57"/>
    <mergeCell ref="P63:R63"/>
    <mergeCell ref="P58:R58"/>
    <mergeCell ref="S58:U58"/>
    <mergeCell ref="AN20:AT20"/>
    <mergeCell ref="AD22:AF22"/>
    <mergeCell ref="AG21:AM21"/>
    <mergeCell ref="AG23:AI23"/>
    <mergeCell ref="P23:R23"/>
    <mergeCell ref="S21:Y21"/>
    <mergeCell ref="Z21:AF21"/>
    <mergeCell ref="Z53:AF53"/>
    <mergeCell ref="Z23:AB23"/>
    <mergeCell ref="AD23:AF23"/>
    <mergeCell ref="C21:D21"/>
    <mergeCell ref="E21:K21"/>
    <mergeCell ref="L23:N23"/>
    <mergeCell ref="AD28:AF28"/>
    <mergeCell ref="C29:D29"/>
    <mergeCell ref="C22:D22"/>
    <mergeCell ref="C23:D23"/>
    <mergeCell ref="AM49:AP49"/>
    <mergeCell ref="C47:H47"/>
    <mergeCell ref="I47:AB47"/>
    <mergeCell ref="AI49:AL49"/>
    <mergeCell ref="AI47:AL47"/>
    <mergeCell ref="AM47:AP47"/>
    <mergeCell ref="AC49:AE49"/>
    <mergeCell ref="AF49:AH49"/>
    <mergeCell ref="S19:Y19"/>
    <mergeCell ref="Z19:AF19"/>
    <mergeCell ref="C97:D97"/>
    <mergeCell ref="B95:H95"/>
    <mergeCell ref="B93:H93"/>
    <mergeCell ref="B88:H88"/>
    <mergeCell ref="G97:X97"/>
    <mergeCell ref="E23:G23"/>
    <mergeCell ref="I23:K23"/>
    <mergeCell ref="P91:Q91"/>
    <mergeCell ref="B100:H100"/>
    <mergeCell ref="C82:D82"/>
    <mergeCell ref="C90:D90"/>
    <mergeCell ref="G90:X90"/>
    <mergeCell ref="M91:N91"/>
    <mergeCell ref="B80:H80"/>
    <mergeCell ref="G82:X82"/>
    <mergeCell ref="M83:N83"/>
    <mergeCell ref="AG25:AM25"/>
    <mergeCell ref="AG27:AM27"/>
    <mergeCell ref="L26:R26"/>
    <mergeCell ref="S26:Y26"/>
    <mergeCell ref="B85:H85"/>
    <mergeCell ref="B78:AT78"/>
    <mergeCell ref="C52:H52"/>
    <mergeCell ref="I52:AB52"/>
    <mergeCell ref="B74:C74"/>
    <mergeCell ref="D76:AB76"/>
    <mergeCell ref="Z27:AF27"/>
    <mergeCell ref="S25:Y25"/>
    <mergeCell ref="Z25:AF25"/>
    <mergeCell ref="Z24:AF24"/>
    <mergeCell ref="C27:D27"/>
    <mergeCell ref="E27:K27"/>
    <mergeCell ref="L27:R27"/>
    <mergeCell ref="S27:Y27"/>
    <mergeCell ref="W23:Y23"/>
    <mergeCell ref="E24:K24"/>
    <mergeCell ref="E26:K26"/>
    <mergeCell ref="E25:K25"/>
    <mergeCell ref="C26:D26"/>
    <mergeCell ref="C25:D25"/>
    <mergeCell ref="C24:D24"/>
    <mergeCell ref="AI14:AL14"/>
    <mergeCell ref="I15:AB15"/>
    <mergeCell ref="AI15:AL15"/>
    <mergeCell ref="AF15:AH15"/>
    <mergeCell ref="I14:AB14"/>
    <mergeCell ref="AC15:AE15"/>
    <mergeCell ref="AC14:AE14"/>
    <mergeCell ref="AF14:AH14"/>
    <mergeCell ref="L19:R19"/>
    <mergeCell ref="M98:N98"/>
    <mergeCell ref="P98:Q98"/>
    <mergeCell ref="L25:R25"/>
    <mergeCell ref="L24:R24"/>
    <mergeCell ref="P28:R28"/>
    <mergeCell ref="L53:R53"/>
    <mergeCell ref="P83:Q83"/>
    <mergeCell ref="L21:R21"/>
    <mergeCell ref="D72:AB72"/>
    <mergeCell ref="S18:Y18"/>
    <mergeCell ref="Z18:AF18"/>
    <mergeCell ref="AK34:AM34"/>
    <mergeCell ref="AK22:AM22"/>
    <mergeCell ref="Z26:AF26"/>
    <mergeCell ref="AG26:AM26"/>
    <mergeCell ref="S28:U28"/>
    <mergeCell ref="W28:Y28"/>
    <mergeCell ref="Z28:AB28"/>
    <mergeCell ref="S23:U23"/>
    <mergeCell ref="B3:C3"/>
    <mergeCell ref="E18:K18"/>
    <mergeCell ref="C8:R8"/>
    <mergeCell ref="C9:R9"/>
    <mergeCell ref="C10:R10"/>
    <mergeCell ref="C14:H14"/>
    <mergeCell ref="L18:R18"/>
    <mergeCell ref="I13:AB13"/>
    <mergeCell ref="C18:D18"/>
    <mergeCell ref="C15:H15"/>
    <mergeCell ref="AC13:AE13"/>
    <mergeCell ref="AC12:AE12"/>
    <mergeCell ref="AF13:AH13"/>
    <mergeCell ref="D1:AB1"/>
    <mergeCell ref="D3:F3"/>
    <mergeCell ref="D5:AB5"/>
    <mergeCell ref="AF12:AH12"/>
    <mergeCell ref="S8:AB10"/>
    <mergeCell ref="C13:H13"/>
    <mergeCell ref="I12:AB12"/>
    <mergeCell ref="AI12:AL12"/>
    <mergeCell ref="AQ12:AT12"/>
    <mergeCell ref="AI13:AL13"/>
    <mergeCell ref="C11:H11"/>
    <mergeCell ref="AI11:AL11"/>
    <mergeCell ref="AF11:AH11"/>
    <mergeCell ref="AC11:AE11"/>
    <mergeCell ref="I11:AB11"/>
    <mergeCell ref="AQ13:AT13"/>
    <mergeCell ref="C12:H12"/>
    <mergeCell ref="AI10:AL10"/>
    <mergeCell ref="AQ11:AT11"/>
    <mergeCell ref="AQ8:AT10"/>
    <mergeCell ref="AM8:AP10"/>
    <mergeCell ref="AM11:AP11"/>
    <mergeCell ref="AC8:AL9"/>
    <mergeCell ref="AC10:AE10"/>
    <mergeCell ref="AF10:AH10"/>
    <mergeCell ref="AQ15:AT15"/>
    <mergeCell ref="AM12:AP12"/>
    <mergeCell ref="AM13:AP13"/>
    <mergeCell ref="AQ14:AT14"/>
    <mergeCell ref="AM14:AP14"/>
    <mergeCell ref="AM15:AP15"/>
    <mergeCell ref="C16:H16"/>
    <mergeCell ref="I16:AB16"/>
    <mergeCell ref="AG34:AI34"/>
    <mergeCell ref="C34:D34"/>
    <mergeCell ref="E34:G34"/>
    <mergeCell ref="I34:K34"/>
    <mergeCell ref="L34:N34"/>
    <mergeCell ref="S24:Y24"/>
    <mergeCell ref="P34:R34"/>
    <mergeCell ref="S34:U34"/>
    <mergeCell ref="AN34:AP34"/>
    <mergeCell ref="AR34:AT34"/>
    <mergeCell ref="C38:D38"/>
    <mergeCell ref="E38:K38"/>
    <mergeCell ref="L38:R38"/>
    <mergeCell ref="S38:Y38"/>
    <mergeCell ref="W34:Y34"/>
    <mergeCell ref="Z34:AB34"/>
    <mergeCell ref="AD34:AF34"/>
    <mergeCell ref="Z35:AB35"/>
    <mergeCell ref="C39:D39"/>
    <mergeCell ref="C40:D40"/>
    <mergeCell ref="E39:K39"/>
    <mergeCell ref="L39:R39"/>
    <mergeCell ref="E40:G40"/>
    <mergeCell ref="I40:K40"/>
    <mergeCell ref="L40:N40"/>
    <mergeCell ref="P40:R40"/>
    <mergeCell ref="S40:U40"/>
    <mergeCell ref="W40:Y40"/>
    <mergeCell ref="E41:G41"/>
    <mergeCell ref="I41:K41"/>
    <mergeCell ref="W41:Y41"/>
    <mergeCell ref="C41:D41"/>
    <mergeCell ref="L41:N41"/>
    <mergeCell ref="P41:R41"/>
    <mergeCell ref="S41:U41"/>
  </mergeCells>
  <phoneticPr fontId="0" type="noConversion"/>
  <pageMargins left="0.75" right="0" top="0.25" bottom="0.25" header="0.5" footer="0.5"/>
  <pageSetup fitToHeight="2" orientation="portrait" r:id="rId1"/>
  <headerFooter alignWithMargins="0"/>
  <rowBreaks count="1" manualBreakCount="1">
    <brk id="71" max="16383" man="1"/>
  </rowBreaks>
  <webPublishItems count="2">
    <webPublishItem id="6295" divId="MVSA Eight Team Results_6295" sourceType="sheet" destinationFile="C:\Documents and Settings\jspellman\Desktop\One Pool 7-6 Team Results-01-14R.htm"/>
    <webPublishItem id="22322" divId="MVSA Eight Team Results_22322" sourceType="range" sourceRef="A1:AT104" destinationFile="C:\Documents and Settings\jspellman\Desktop\Pag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Tournament Results Data</vt:lpstr>
      <vt:lpstr>Wall Sheets- pools only</vt:lpstr>
      <vt:lpstr>Wall Sheets-ties-playoffs</vt:lpstr>
      <vt:lpstr>Tourn Results Web-pools only</vt:lpstr>
      <vt:lpstr>Tournament Results Web-playoffs</vt:lpstr>
      <vt:lpstr>'Wall Sheets- pools only'!Print_Area</vt:lpstr>
      <vt:lpstr>'Wall Sheets-ties-playoffs'!Print_Area</vt:lpstr>
    </vt:vector>
  </TitlesOfParts>
  <Company>ARL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</dc:creator>
  <cp:lastModifiedBy>Lisa Digiacinto</cp:lastModifiedBy>
  <cp:lastPrinted>2005-07-22T14:54:14Z</cp:lastPrinted>
  <dcterms:created xsi:type="dcterms:W3CDTF">2004-04-20T18:38:42Z</dcterms:created>
  <dcterms:modified xsi:type="dcterms:W3CDTF">2020-08-28T14:37:01Z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1792898681</vt:i4>
  </property>
  <property fmtid="{D5CDD505-2E9C-101B-9397-08002B2CF9AE}" pid="3" name="_EmailSubject">
    <vt:lpwstr>Results Workbooks</vt:lpwstr>
  </property>
  <property fmtid="{D5CDD505-2E9C-101B-9397-08002B2CF9AE}" pid="4" name="_AuthorEmail">
    <vt:lpwstr>spellmans4@verizon.net</vt:lpwstr>
  </property>
  <property fmtid="{D5CDD505-2E9C-101B-9397-08002B2CF9AE}" pid="5" name="_AuthorEmailDisplayName">
    <vt:lpwstr>spellman</vt:lpwstr>
  </property>
  <property fmtid="{D5CDD505-2E9C-101B-9397-08002B2CF9AE}" pid="6" name="_PreviousAdHocReviewCycleID">
    <vt:i4>543759173</vt:i4>
  </property>
  <property fmtid="{D5CDD505-2E9C-101B-9397-08002B2CF9AE}" pid="7" name="_ReviewingToolsShownOnce">
    <vt:lpwstr/>
  </property>
</Properties>
</file>