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oster\"/>
    </mc:Choice>
  </mc:AlternateContent>
  <xr:revisionPtr revIDLastSave="0" documentId="13_ncr:1_{6A1CA159-82F1-4B5B-81BE-8E971762838D}" xr6:coauthVersionLast="47" xr6:coauthVersionMax="47" xr10:uidLastSave="{00000000-0000-0000-0000-000000000000}"/>
  <bookViews>
    <workbookView xWindow="-120" yWindow="-120" windowWidth="29040" windowHeight="15840" xr2:uid="{D204AE9A-A779-4BB3-A401-9FE5C24C89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2" i="1"/>
  <c r="H24" i="1"/>
  <c r="D42" i="1"/>
  <c r="D48" i="1" s="1"/>
  <c r="G22" i="1"/>
  <c r="G45" i="1"/>
  <c r="E46" i="1"/>
  <c r="C35" i="1"/>
  <c r="E3" i="1" s="1"/>
  <c r="E22" i="1" s="1"/>
  <c r="B35" i="1"/>
  <c r="B42" i="1"/>
  <c r="B48" i="1" s="1"/>
  <c r="D22" i="1"/>
</calcChain>
</file>

<file path=xl/sharedStrings.xml><?xml version="1.0" encoding="utf-8"?>
<sst xmlns="http://schemas.openxmlformats.org/spreadsheetml/2006/main" count="113" uniqueCount="109">
  <si>
    <t>2023 Budget</t>
  </si>
  <si>
    <t>2023 Actual</t>
  </si>
  <si>
    <t>2024 Budget</t>
  </si>
  <si>
    <t>2024 Actual</t>
  </si>
  <si>
    <t>Base Fund</t>
  </si>
  <si>
    <t>Hardship Fund</t>
  </si>
  <si>
    <t>Assistant V/JV Coach</t>
  </si>
  <si>
    <t>Total</t>
  </si>
  <si>
    <t>Base Fund Items</t>
  </si>
  <si>
    <t>Sound system equipment</t>
  </si>
  <si>
    <t>Batting mat for cage</t>
  </si>
  <si>
    <t>Balls, buckets, book for dome</t>
  </si>
  <si>
    <t>Verizon Bills - April/June</t>
  </si>
  <si>
    <t>Handwarmers</t>
  </si>
  <si>
    <t>5 RF Players @ $250</t>
  </si>
  <si>
    <t>Dome Ball - 24 total</t>
  </si>
  <si>
    <t>18 Players @ $200</t>
  </si>
  <si>
    <t>Revenue</t>
  </si>
  <si>
    <t>1 hardship scholarship (Boosters)</t>
  </si>
  <si>
    <t>Dome registration fees</t>
  </si>
  <si>
    <t>WSP Coach - Dye</t>
  </si>
  <si>
    <t>Dundas Coach - Peterson</t>
  </si>
  <si>
    <t>Expenses</t>
  </si>
  <si>
    <t>Estimated Expenses</t>
  </si>
  <si>
    <t>Actual Expenses</t>
  </si>
  <si>
    <t>Dome Ball 2024 - Two Teams</t>
  </si>
  <si>
    <t>Difference Boosters Paid</t>
  </si>
  <si>
    <t>our half of $1885.64</t>
  </si>
  <si>
    <t>Purchase of 4 bats and supplies - Tom Request</t>
  </si>
  <si>
    <t>Parents Night</t>
  </si>
  <si>
    <t>Team Banquet</t>
  </si>
  <si>
    <t>Team Dinners/teambuilding</t>
  </si>
  <si>
    <t>Fundraising (game day shirts &amp; giftcards)</t>
  </si>
  <si>
    <t>Team visors</t>
  </si>
  <si>
    <t>Tom - Cart build supplies</t>
  </si>
  <si>
    <t>BWW, Ptaceks, DQ, Subway, tournament snacks</t>
  </si>
  <si>
    <t>posters for youth night</t>
  </si>
  <si>
    <t>Sargents flowers</t>
  </si>
  <si>
    <t>Senior Night/Senior banquet gifts</t>
  </si>
  <si>
    <t>Lisa - gift baskets for senior night, Melissa for sweatshirts</t>
  </si>
  <si>
    <t>Conf. Champs Shirts, Holly - bus gifts and food to playoff game</t>
  </si>
  <si>
    <t>(See below for breakout)</t>
  </si>
  <si>
    <t>2025 Budget</t>
  </si>
  <si>
    <t xml:space="preserve">Alumni/Youth Night </t>
  </si>
  <si>
    <t>Teacher Appreciation Night (new in 2025)</t>
  </si>
  <si>
    <t>Tom - Misc Equipment needs</t>
  </si>
  <si>
    <t xml:space="preserve">Misc. </t>
  </si>
  <si>
    <t>2025 Actual</t>
  </si>
  <si>
    <t>Cheese Curd Volunteer Check 2023</t>
  </si>
  <si>
    <t>Interest earned on account 2023</t>
  </si>
  <si>
    <t>Interest earned on account 2024</t>
  </si>
  <si>
    <t>Aug 2023- July 2024 Revenue</t>
  </si>
  <si>
    <t xml:space="preserve">Sunday softball clinics </t>
  </si>
  <si>
    <t>Sabes Meat Raffle</t>
  </si>
  <si>
    <t>UTV Ride Donation</t>
  </si>
  <si>
    <t>Snapraise and cash donations</t>
  </si>
  <si>
    <t>Melissa- coaches gifts, candy bags for helpers, balloons, Ridgetop food for players $350</t>
  </si>
  <si>
    <t>Raised in 2023-2024 School Year</t>
  </si>
  <si>
    <t>Aug 2024-July 2025 Revenue</t>
  </si>
  <si>
    <t>Verizon Bills - April/June 2024 season</t>
  </si>
  <si>
    <t>2023 Verizon  bills</t>
  </si>
  <si>
    <t xml:space="preserve">Check Order </t>
  </si>
  <si>
    <t>post office box renewal</t>
  </si>
  <si>
    <t>2023-2024 Year End</t>
  </si>
  <si>
    <t>Breakdown of Expenses</t>
  </si>
  <si>
    <t>General Expense Items Each Year</t>
  </si>
  <si>
    <t>Base Fund Items -2024-2025</t>
  </si>
  <si>
    <t>Dome Ball WSP &amp; Dundas</t>
  </si>
  <si>
    <t>Interest 2024</t>
  </si>
  <si>
    <t>Interest 2025</t>
  </si>
  <si>
    <t>Meat Raffle</t>
  </si>
  <si>
    <t>Schoolfundr</t>
  </si>
  <si>
    <t>Raised in 2024-2025 School Year</t>
  </si>
  <si>
    <t>Tournaments/State/Playoffs</t>
  </si>
  <si>
    <t>Senior Banners</t>
  </si>
  <si>
    <t>Fees to cover difference of collected vs. cost and balls</t>
  </si>
  <si>
    <t>Student dome fee - scholarships</t>
  </si>
  <si>
    <t>32 visors - designs by Jill (have some left from last year)</t>
  </si>
  <si>
    <t>ETS Contribution</t>
  </si>
  <si>
    <t>Fence Donation</t>
  </si>
  <si>
    <t>New Jersey's</t>
  </si>
  <si>
    <t>no one needed for dome ball</t>
  </si>
  <si>
    <t>**Items in blue could be reduced or less could be allocated or needed</t>
  </si>
  <si>
    <t>21 Players</t>
  </si>
  <si>
    <t>21 @ $200</t>
  </si>
  <si>
    <t>(1400 + $313.29 balls)</t>
  </si>
  <si>
    <t>2025 Dome - Two Teams</t>
  </si>
  <si>
    <t>volunteer</t>
  </si>
  <si>
    <t>none</t>
  </si>
  <si>
    <t>Updated 12/31/2024</t>
  </si>
  <si>
    <t>Aug 2023 -2024 Expenses</t>
  </si>
  <si>
    <t>Aug 2023-2024 Revenues</t>
  </si>
  <si>
    <t>Dome ball shirts - Additional ones for 2025</t>
  </si>
  <si>
    <t>27 shirts/3 gift cards $200 (target and designs by jill)</t>
  </si>
  <si>
    <t>senior banners - helmer 95)</t>
  </si>
  <si>
    <t>Screen -Fence</t>
  </si>
  <si>
    <t>tees</t>
  </si>
  <si>
    <t>PO Box Fee 3/10/25</t>
  </si>
  <si>
    <t>looking at other options</t>
  </si>
  <si>
    <t>Shirts/flowers something for teachers being honored</t>
  </si>
  <si>
    <t>JV Asst. Salary</t>
  </si>
  <si>
    <t>Booster Club Budget for 2023-2025</t>
  </si>
  <si>
    <t xml:space="preserve">Game Day  </t>
  </si>
  <si>
    <t>Ranch Loco (Lisa/Aliza)</t>
  </si>
  <si>
    <t>Helmer</t>
  </si>
  <si>
    <t>Softball Clinics (135 + 80)</t>
  </si>
  <si>
    <t>Other (tom &amp; Brad check)</t>
  </si>
  <si>
    <t>see below</t>
  </si>
  <si>
    <t>5 seniors (no senior mgr)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</si>
</sst>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2" borderId="0" xfId="0" applyNumberFormat="1" applyFill="1"/>
    <xf numFmtId="0" fontId="0" fillId="0" borderId="4" xfId="0" applyBorder="1"/>
    <xf numFmtId="44" fontId="2" fillId="0" borderId="5" xfId="0" applyNumberFormat="1" applyFon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0" fontId="0" fillId="0" borderId="6" xfId="0" applyBorder="1"/>
    <xf numFmtId="44" fontId="0" fillId="0" borderId="7" xfId="0" applyNumberFormat="1" applyBorder="1" applyAlignment="1">
      <alignment horizontal="center"/>
    </xf>
    <xf numFmtId="0" fontId="2" fillId="0" borderId="6" xfId="0" applyFont="1" applyBorder="1"/>
    <xf numFmtId="0" fontId="3" fillId="0" borderId="2" xfId="0" applyFont="1" applyBorder="1"/>
    <xf numFmtId="44" fontId="2" fillId="0" borderId="8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44" fontId="2" fillId="0" borderId="0" xfId="0" applyNumberFormat="1" applyFont="1"/>
    <xf numFmtId="44" fontId="0" fillId="0" borderId="9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4" fontId="7" fillId="2" borderId="0" xfId="0" applyNumberFormat="1" applyFont="1" applyFill="1"/>
    <xf numFmtId="8" fontId="7" fillId="2" borderId="0" xfId="0" applyNumberFormat="1" applyFont="1" applyFill="1"/>
    <xf numFmtId="17" fontId="0" fillId="0" borderId="0" xfId="0" applyNumberFormat="1"/>
    <xf numFmtId="0" fontId="3" fillId="0" borderId="0" xfId="0" applyFont="1" applyAlignment="1">
      <alignment horizontal="center"/>
    </xf>
    <xf numFmtId="164" fontId="0" fillId="0" borderId="3" xfId="0" applyNumberFormat="1" applyBorder="1"/>
    <xf numFmtId="164" fontId="0" fillId="0" borderId="5" xfId="0" applyNumberFormat="1" applyBorder="1"/>
    <xf numFmtId="0" fontId="2" fillId="3" borderId="0" xfId="0" applyFont="1" applyFill="1"/>
    <xf numFmtId="44" fontId="2" fillId="0" borderId="0" xfId="0" applyNumberFormat="1" applyFont="1" applyAlignment="1">
      <alignment horizontal="center"/>
    </xf>
    <xf numFmtId="44" fontId="0" fillId="0" borderId="3" xfId="0" applyNumberFormat="1" applyBorder="1" applyAlignment="1">
      <alignment horizontal="center"/>
    </xf>
    <xf numFmtId="44" fontId="2" fillId="2" borderId="0" xfId="0" applyNumberFormat="1" applyFont="1" applyFill="1"/>
    <xf numFmtId="0" fontId="3" fillId="4" borderId="0" xfId="0" applyFont="1" applyFill="1" applyAlignment="1">
      <alignment horizontal="center"/>
    </xf>
    <xf numFmtId="164" fontId="0" fillId="4" borderId="0" xfId="0" applyNumberFormat="1" applyFill="1"/>
    <xf numFmtId="164" fontId="2" fillId="4" borderId="0" xfId="0" applyNumberFormat="1" applyFont="1" applyFill="1"/>
    <xf numFmtId="164" fontId="0" fillId="4" borderId="1" xfId="0" applyNumberFormat="1" applyFill="1" applyBorder="1"/>
    <xf numFmtId="0" fontId="0" fillId="0" borderId="0" xfId="0" applyAlignment="1">
      <alignment wrapText="1"/>
    </xf>
    <xf numFmtId="0" fontId="3" fillId="0" borderId="0" xfId="0" applyFont="1"/>
    <xf numFmtId="0" fontId="0" fillId="0" borderId="13" xfId="0" applyBorder="1"/>
    <xf numFmtId="0" fontId="0" fillId="0" borderId="16" xfId="0" applyBorder="1"/>
    <xf numFmtId="44" fontId="2" fillId="0" borderId="7" xfId="0" applyNumberFormat="1" applyFont="1" applyBorder="1" applyAlignment="1">
      <alignment horizontal="center"/>
    </xf>
    <xf numFmtId="0" fontId="1" fillId="0" borderId="0" xfId="0" applyFont="1"/>
    <xf numFmtId="17" fontId="0" fillId="0" borderId="0" xfId="0" applyNumberFormat="1" applyAlignment="1">
      <alignment horizontal="left"/>
    </xf>
    <xf numFmtId="164" fontId="1" fillId="4" borderId="0" xfId="0" applyNumberFormat="1" applyFont="1" applyFill="1"/>
    <xf numFmtId="164" fontId="0" fillId="2" borderId="12" xfId="0" applyNumberFormat="1" applyFill="1" applyBorder="1"/>
    <xf numFmtId="44" fontId="7" fillId="0" borderId="0" xfId="0" applyNumberFormat="1" applyFont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4" borderId="0" xfId="0" applyNumberFormat="1" applyFont="1" applyFill="1"/>
    <xf numFmtId="7" fontId="0" fillId="0" borderId="0" xfId="0" applyNumberFormat="1"/>
    <xf numFmtId="0" fontId="10" fillId="0" borderId="4" xfId="0" applyFont="1" applyBorder="1"/>
    <xf numFmtId="164" fontId="10" fillId="0" borderId="0" xfId="0" applyNumberFormat="1" applyFont="1"/>
    <xf numFmtId="0" fontId="10" fillId="0" borderId="0" xfId="0" applyFont="1"/>
    <xf numFmtId="0" fontId="0" fillId="2" borderId="13" xfId="0" applyFill="1" applyBorder="1"/>
    <xf numFmtId="164" fontId="0" fillId="2" borderId="14" xfId="0" applyNumberFormat="1" applyFill="1" applyBorder="1"/>
    <xf numFmtId="0" fontId="0" fillId="2" borderId="17" xfId="0" applyFill="1" applyBorder="1"/>
    <xf numFmtId="0" fontId="0" fillId="2" borderId="12" xfId="0" applyFill="1" applyBorder="1"/>
    <xf numFmtId="0" fontId="0" fillId="2" borderId="15" xfId="0" applyFill="1" applyBorder="1"/>
    <xf numFmtId="0" fontId="0" fillId="2" borderId="16" xfId="0" applyFill="1" applyBorder="1"/>
    <xf numFmtId="0" fontId="9" fillId="0" borderId="0" xfId="0" applyFont="1"/>
    <xf numFmtId="164" fontId="9" fillId="0" borderId="0" xfId="0" applyNumberFormat="1" applyFont="1"/>
    <xf numFmtId="44" fontId="11" fillId="0" borderId="7" xfId="0" applyNumberFormat="1" applyFont="1" applyBorder="1" applyAlignment="1">
      <alignment horizontal="center"/>
    </xf>
    <xf numFmtId="164" fontId="0" fillId="0" borderId="1" xfId="0" applyNumberFormat="1" applyBorder="1"/>
    <xf numFmtId="164" fontId="2" fillId="0" borderId="0" xfId="0" applyNumberFormat="1" applyFont="1"/>
    <xf numFmtId="164" fontId="0" fillId="0" borderId="19" xfId="0" applyNumberFormat="1" applyBorder="1"/>
    <xf numFmtId="44" fontId="0" fillId="0" borderId="4" xfId="0" applyNumberFormat="1" applyBorder="1" applyAlignment="1">
      <alignment horizontal="center"/>
    </xf>
    <xf numFmtId="44" fontId="0" fillId="0" borderId="5" xfId="0" applyNumberFormat="1" applyBorder="1"/>
    <xf numFmtId="6" fontId="0" fillId="0" borderId="5" xfId="0" applyNumberFormat="1" applyBorder="1"/>
    <xf numFmtId="44" fontId="0" fillId="0" borderId="7" xfId="0" applyNumberFormat="1" applyBorder="1"/>
    <xf numFmtId="44" fontId="0" fillId="0" borderId="6" xfId="0" applyNumberFormat="1" applyBorder="1" applyAlignment="1">
      <alignment horizontal="center"/>
    </xf>
    <xf numFmtId="44" fontId="4" fillId="0" borderId="7" xfId="0" applyNumberFormat="1" applyFont="1" applyBorder="1"/>
    <xf numFmtId="44" fontId="0" fillId="0" borderId="9" xfId="0" applyNumberFormat="1" applyBorder="1"/>
    <xf numFmtId="44" fontId="0" fillId="0" borderId="20" xfId="0" applyNumberFormat="1" applyBorder="1" applyAlignment="1">
      <alignment horizontal="center"/>
    </xf>
    <xf numFmtId="0" fontId="2" fillId="5" borderId="0" xfId="0" applyFont="1" applyFill="1"/>
    <xf numFmtId="164" fontId="7" fillId="4" borderId="0" xfId="0" applyNumberFormat="1" applyFont="1" applyFill="1"/>
    <xf numFmtId="164" fontId="7" fillId="0" borderId="5" xfId="0" applyNumberFormat="1" applyFont="1" applyBorder="1"/>
    <xf numFmtId="14" fontId="0" fillId="0" borderId="0" xfId="0" applyNumberFormat="1"/>
    <xf numFmtId="16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8" fillId="0" borderId="18" xfId="0" applyNumberFormat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center" wrapText="1"/>
    </xf>
    <xf numFmtId="44" fontId="2" fillId="0" borderId="2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CFB2-3C64-494A-BB26-B26CA71409B8}">
  <sheetPr>
    <pageSetUpPr fitToPage="1"/>
  </sheetPr>
  <dimension ref="A1:K50"/>
  <sheetViews>
    <sheetView tabSelected="1" workbookViewId="0">
      <selection activeCell="I12" sqref="I12"/>
    </sheetView>
  </sheetViews>
  <sheetFormatPr defaultRowHeight="15" x14ac:dyDescent="0.25"/>
  <cols>
    <col min="1" max="1" width="42.5703125" customWidth="1"/>
    <col min="2" max="2" width="16.85546875" style="3" customWidth="1"/>
    <col min="3" max="3" width="17.42578125" style="3" customWidth="1"/>
    <col min="4" max="4" width="15.7109375" style="2" customWidth="1"/>
    <col min="5" max="5" width="13.85546875" style="1" customWidth="1"/>
    <col min="6" max="6" width="55.5703125" customWidth="1"/>
    <col min="7" max="7" width="27.5703125" customWidth="1"/>
    <col min="8" max="8" width="28.7109375" customWidth="1"/>
  </cols>
  <sheetData>
    <row r="1" spans="1:9" ht="18.75" x14ac:dyDescent="0.3">
      <c r="A1" s="78" t="s">
        <v>101</v>
      </c>
      <c r="B1" s="78"/>
      <c r="C1" s="78"/>
      <c r="D1" s="78"/>
      <c r="E1" s="78"/>
    </row>
    <row r="2" spans="1:9" ht="17.25" x14ac:dyDescent="0.4">
      <c r="A2" s="35" t="s">
        <v>65</v>
      </c>
      <c r="B2" s="15" t="s">
        <v>0</v>
      </c>
      <c r="C2" s="15" t="s">
        <v>1</v>
      </c>
      <c r="D2" s="15" t="s">
        <v>2</v>
      </c>
      <c r="E2" s="16" t="s">
        <v>3</v>
      </c>
      <c r="F2" s="15" t="s">
        <v>64</v>
      </c>
      <c r="G2" s="30" t="s">
        <v>42</v>
      </c>
      <c r="H2" s="23" t="s">
        <v>47</v>
      </c>
    </row>
    <row r="3" spans="1:9" x14ac:dyDescent="0.25">
      <c r="A3" s="26" t="s">
        <v>4</v>
      </c>
      <c r="B3" s="3">
        <v>3000</v>
      </c>
      <c r="C3" s="3">
        <v>5308.6</v>
      </c>
      <c r="D3" s="2">
        <v>5500</v>
      </c>
      <c r="E3" s="6">
        <f>C35</f>
        <v>6161.6</v>
      </c>
      <c r="F3" t="s">
        <v>41</v>
      </c>
      <c r="G3" s="31">
        <v>930.95</v>
      </c>
      <c r="H3" s="1">
        <f>H24</f>
        <v>819.61</v>
      </c>
      <c r="I3" t="s">
        <v>107</v>
      </c>
    </row>
    <row r="4" spans="1:9" x14ac:dyDescent="0.25">
      <c r="A4" s="26" t="s">
        <v>32</v>
      </c>
      <c r="B4" s="3">
        <v>700</v>
      </c>
      <c r="C4" s="3">
        <v>579.75</v>
      </c>
      <c r="D4" s="2">
        <v>400</v>
      </c>
      <c r="E4" s="21">
        <v>478.75</v>
      </c>
      <c r="F4" t="s">
        <v>93</v>
      </c>
      <c r="G4" s="31">
        <v>600</v>
      </c>
      <c r="H4" s="2">
        <v>330</v>
      </c>
      <c r="I4" t="s">
        <v>102</v>
      </c>
    </row>
    <row r="5" spans="1:9" x14ac:dyDescent="0.25">
      <c r="A5" s="26" t="s">
        <v>6</v>
      </c>
      <c r="B5" s="3">
        <v>4200</v>
      </c>
      <c r="C5" s="3">
        <v>4163</v>
      </c>
      <c r="D5" s="43">
        <v>4330</v>
      </c>
      <c r="E5" s="20">
        <v>4330</v>
      </c>
      <c r="F5" s="39"/>
      <c r="G5" s="31">
        <v>4500</v>
      </c>
      <c r="H5" s="43">
        <v>2208</v>
      </c>
      <c r="I5" t="s">
        <v>100</v>
      </c>
    </row>
    <row r="6" spans="1:9" x14ac:dyDescent="0.25">
      <c r="A6" s="26" t="s">
        <v>31</v>
      </c>
      <c r="B6" s="3">
        <v>1500</v>
      </c>
      <c r="C6" s="3">
        <v>2412.54</v>
      </c>
      <c r="D6" s="2">
        <v>1500</v>
      </c>
      <c r="E6" s="6">
        <v>1291.6400000000001</v>
      </c>
      <c r="F6" t="s">
        <v>35</v>
      </c>
      <c r="G6" s="31">
        <v>1500</v>
      </c>
      <c r="H6" s="2">
        <v>436.57</v>
      </c>
      <c r="I6" t="s">
        <v>103</v>
      </c>
    </row>
    <row r="7" spans="1:9" x14ac:dyDescent="0.25">
      <c r="A7" s="26" t="s">
        <v>74</v>
      </c>
      <c r="B7" s="19"/>
      <c r="D7" s="2">
        <v>600</v>
      </c>
      <c r="E7" s="6">
        <v>270</v>
      </c>
      <c r="F7" t="s">
        <v>94</v>
      </c>
      <c r="G7" s="31">
        <v>420</v>
      </c>
      <c r="H7" s="2">
        <v>240</v>
      </c>
      <c r="I7" t="s">
        <v>104</v>
      </c>
    </row>
    <row r="8" spans="1:9" x14ac:dyDescent="0.25">
      <c r="A8" s="26" t="s">
        <v>73</v>
      </c>
      <c r="B8" s="3">
        <v>2500</v>
      </c>
      <c r="C8" s="3">
        <v>0</v>
      </c>
      <c r="D8" s="2">
        <v>2500</v>
      </c>
      <c r="E8" s="6">
        <v>543.79</v>
      </c>
      <c r="F8" t="s">
        <v>40</v>
      </c>
      <c r="G8" s="46">
        <v>2500</v>
      </c>
      <c r="H8" s="2"/>
    </row>
    <row r="9" spans="1:9" x14ac:dyDescent="0.25">
      <c r="A9" s="26" t="s">
        <v>33</v>
      </c>
      <c r="D9" s="2">
        <v>480</v>
      </c>
      <c r="E9" s="20">
        <v>448</v>
      </c>
      <c r="F9" t="s">
        <v>77</v>
      </c>
      <c r="G9" s="46">
        <v>100</v>
      </c>
      <c r="H9" s="2">
        <v>0</v>
      </c>
    </row>
    <row r="10" spans="1:9" x14ac:dyDescent="0.25">
      <c r="A10" s="26" t="s">
        <v>5</v>
      </c>
      <c r="B10" s="3">
        <v>500</v>
      </c>
      <c r="C10" s="3">
        <v>0</v>
      </c>
      <c r="D10" s="2">
        <v>500</v>
      </c>
      <c r="E10" s="6">
        <v>200</v>
      </c>
      <c r="F10" t="s">
        <v>76</v>
      </c>
      <c r="G10" s="41">
        <v>500</v>
      </c>
      <c r="H10" s="47">
        <v>0</v>
      </c>
      <c r="I10" t="s">
        <v>81</v>
      </c>
    </row>
    <row r="11" spans="1:9" x14ac:dyDescent="0.25">
      <c r="A11" s="26" t="s">
        <v>29</v>
      </c>
      <c r="D11" s="2">
        <v>350</v>
      </c>
      <c r="E11" s="6">
        <v>286</v>
      </c>
      <c r="F11" t="s">
        <v>37</v>
      </c>
      <c r="G11" s="31">
        <v>350</v>
      </c>
      <c r="H11" s="2"/>
    </row>
    <row r="12" spans="1:9" x14ac:dyDescent="0.25">
      <c r="A12" s="26" t="s">
        <v>38</v>
      </c>
      <c r="D12" s="2">
        <v>600</v>
      </c>
      <c r="E12" s="6">
        <v>572.5</v>
      </c>
      <c r="F12" t="s">
        <v>39</v>
      </c>
      <c r="G12" s="31">
        <v>600</v>
      </c>
      <c r="H12" s="2"/>
      <c r="I12" t="s">
        <v>108</v>
      </c>
    </row>
    <row r="13" spans="1:9" ht="30" x14ac:dyDescent="0.25">
      <c r="A13" s="26" t="s">
        <v>30</v>
      </c>
      <c r="D13" s="2">
        <v>400</v>
      </c>
      <c r="E13" s="6">
        <v>583.51</v>
      </c>
      <c r="F13" s="34" t="s">
        <v>56</v>
      </c>
      <c r="G13" s="31">
        <v>650</v>
      </c>
      <c r="H13" s="2"/>
    </row>
    <row r="14" spans="1:9" x14ac:dyDescent="0.25">
      <c r="A14" s="26" t="s">
        <v>43</v>
      </c>
      <c r="D14" s="2">
        <v>150</v>
      </c>
      <c r="E14" s="20">
        <v>105</v>
      </c>
      <c r="F14" t="s">
        <v>36</v>
      </c>
      <c r="G14" s="72">
        <v>150</v>
      </c>
      <c r="H14" s="2">
        <v>0</v>
      </c>
      <c r="I14" t="s">
        <v>98</v>
      </c>
    </row>
    <row r="15" spans="1:9" x14ac:dyDescent="0.25">
      <c r="A15" s="26" t="s">
        <v>44</v>
      </c>
      <c r="E15" s="20"/>
      <c r="F15" t="s">
        <v>99</v>
      </c>
      <c r="G15" s="72">
        <v>400</v>
      </c>
      <c r="H15" s="2"/>
    </row>
    <row r="16" spans="1:9" x14ac:dyDescent="0.25">
      <c r="A16" s="26" t="s">
        <v>67</v>
      </c>
      <c r="B16" s="3">
        <v>2800</v>
      </c>
      <c r="C16" s="3">
        <v>1115</v>
      </c>
      <c r="D16" s="2">
        <v>5600</v>
      </c>
      <c r="E16" s="6">
        <v>2150</v>
      </c>
      <c r="F16" t="s">
        <v>75</v>
      </c>
      <c r="G16" s="31">
        <v>2500</v>
      </c>
      <c r="H16" s="2">
        <v>1713.29</v>
      </c>
      <c r="I16" t="s">
        <v>85</v>
      </c>
    </row>
    <row r="17" spans="1:11" x14ac:dyDescent="0.25">
      <c r="A17" s="71" t="s">
        <v>92</v>
      </c>
      <c r="E17" s="6"/>
      <c r="G17" s="31">
        <v>550</v>
      </c>
      <c r="H17" s="2">
        <v>510.75</v>
      </c>
    </row>
    <row r="18" spans="1:11" x14ac:dyDescent="0.25">
      <c r="A18" s="71" t="s">
        <v>95</v>
      </c>
      <c r="E18" s="6"/>
      <c r="G18" s="31">
        <v>3800</v>
      </c>
      <c r="H18" s="2">
        <v>2970.01</v>
      </c>
    </row>
    <row r="19" spans="1:11" x14ac:dyDescent="0.25">
      <c r="A19" s="71" t="s">
        <v>78</v>
      </c>
      <c r="E19" s="6"/>
      <c r="G19" s="31">
        <v>1200</v>
      </c>
      <c r="H19" s="2">
        <v>1200</v>
      </c>
    </row>
    <row r="20" spans="1:11" x14ac:dyDescent="0.25">
      <c r="A20" s="71" t="s">
        <v>80</v>
      </c>
      <c r="E20" s="6"/>
      <c r="G20" s="31">
        <v>2600</v>
      </c>
      <c r="H20" s="2">
        <v>2397.87</v>
      </c>
    </row>
    <row r="21" spans="1:11" x14ac:dyDescent="0.25">
      <c r="A21" s="71" t="s">
        <v>79</v>
      </c>
      <c r="E21" s="6"/>
      <c r="G21" s="33">
        <v>5000</v>
      </c>
      <c r="H21" s="5">
        <v>5000</v>
      </c>
    </row>
    <row r="22" spans="1:11" x14ac:dyDescent="0.25">
      <c r="A22" t="s">
        <v>7</v>
      </c>
      <c r="B22" s="3">
        <v>15200</v>
      </c>
      <c r="C22" s="27">
        <v>13578.89</v>
      </c>
      <c r="D22" s="17">
        <f>SUM(D3:D16)</f>
        <v>22910</v>
      </c>
      <c r="E22" s="29">
        <f>SUM(E3:E16)</f>
        <v>17420.79</v>
      </c>
      <c r="G22" s="32">
        <f>SUM(G3:G21)</f>
        <v>28850.95</v>
      </c>
      <c r="H22" s="6">
        <f>SUM(H3:H21)</f>
        <v>17826.099999999999</v>
      </c>
    </row>
    <row r="23" spans="1:11" ht="6.75" customHeight="1" x14ac:dyDescent="0.25"/>
    <row r="24" spans="1:11" x14ac:dyDescent="0.25">
      <c r="A24" s="13" t="s">
        <v>8</v>
      </c>
      <c r="B24" s="14" t="s">
        <v>23</v>
      </c>
      <c r="C24" s="28" t="s">
        <v>24</v>
      </c>
      <c r="G24" s="13" t="s">
        <v>66</v>
      </c>
      <c r="H24" s="24">
        <f>SUM(H25:H28)</f>
        <v>819.61</v>
      </c>
    </row>
    <row r="25" spans="1:11" x14ac:dyDescent="0.25">
      <c r="A25" s="7" t="s">
        <v>9</v>
      </c>
      <c r="B25" s="3">
        <v>4000</v>
      </c>
      <c r="C25" s="9">
        <v>2418.58</v>
      </c>
      <c r="G25" s="7" t="s">
        <v>45</v>
      </c>
      <c r="H25" s="73">
        <v>296.95</v>
      </c>
      <c r="I25" t="s">
        <v>96</v>
      </c>
    </row>
    <row r="26" spans="1:11" x14ac:dyDescent="0.25">
      <c r="A26" s="7" t="s">
        <v>10</v>
      </c>
      <c r="B26" s="3">
        <v>1885</v>
      </c>
      <c r="C26" s="9">
        <v>942.82</v>
      </c>
      <c r="D26" s="2" t="s">
        <v>27</v>
      </c>
      <c r="G26" s="7" t="s">
        <v>97</v>
      </c>
      <c r="H26" s="25">
        <v>84</v>
      </c>
    </row>
    <row r="27" spans="1:11" x14ac:dyDescent="0.25">
      <c r="A27" s="7" t="s">
        <v>11</v>
      </c>
      <c r="B27" s="3">
        <v>350</v>
      </c>
      <c r="C27" s="9">
        <v>301.29000000000002</v>
      </c>
      <c r="G27" s="7" t="s">
        <v>12</v>
      </c>
      <c r="H27" s="44">
        <v>188.66</v>
      </c>
      <c r="I27" s="75">
        <v>45754</v>
      </c>
      <c r="K27" s="74"/>
    </row>
    <row r="28" spans="1:11" x14ac:dyDescent="0.25">
      <c r="A28" s="7" t="s">
        <v>28</v>
      </c>
      <c r="B28" s="3">
        <v>1245.24</v>
      </c>
      <c r="C28" s="9">
        <v>1245.24</v>
      </c>
      <c r="G28" s="10" t="s">
        <v>46</v>
      </c>
      <c r="H28" s="45">
        <v>250</v>
      </c>
    </row>
    <row r="29" spans="1:11" x14ac:dyDescent="0.25">
      <c r="A29" s="7" t="s">
        <v>34</v>
      </c>
      <c r="B29" s="3">
        <v>0</v>
      </c>
      <c r="C29" s="9">
        <v>180.18</v>
      </c>
      <c r="G29" s="48" t="s">
        <v>82</v>
      </c>
      <c r="H29" s="49"/>
      <c r="I29" s="50"/>
    </row>
    <row r="30" spans="1:11" x14ac:dyDescent="0.25">
      <c r="A30" s="7" t="s">
        <v>61</v>
      </c>
      <c r="C30" s="9">
        <v>24</v>
      </c>
    </row>
    <row r="31" spans="1:11" x14ac:dyDescent="0.25">
      <c r="A31" s="7" t="s">
        <v>62</v>
      </c>
      <c r="B31" s="3">
        <v>90</v>
      </c>
      <c r="C31" s="9">
        <v>84</v>
      </c>
      <c r="D31" s="40">
        <v>45352</v>
      </c>
    </row>
    <row r="32" spans="1:11" x14ac:dyDescent="0.25">
      <c r="A32" s="7" t="s">
        <v>60</v>
      </c>
      <c r="C32" s="9">
        <v>539.84</v>
      </c>
      <c r="D32" s="22"/>
      <c r="F32" s="23" t="s">
        <v>63</v>
      </c>
      <c r="G32" s="1"/>
    </row>
    <row r="33" spans="1:8" x14ac:dyDescent="0.25">
      <c r="A33" s="7" t="s">
        <v>59</v>
      </c>
      <c r="B33" s="3">
        <v>500</v>
      </c>
      <c r="C33" s="9">
        <v>425.65</v>
      </c>
      <c r="F33" t="s">
        <v>90</v>
      </c>
      <c r="G33" s="1">
        <v>17420.79</v>
      </c>
    </row>
    <row r="34" spans="1:8" x14ac:dyDescent="0.25">
      <c r="A34" s="10" t="s">
        <v>13</v>
      </c>
      <c r="B34" s="4">
        <v>65</v>
      </c>
      <c r="C34" s="11">
        <v>0</v>
      </c>
      <c r="F34" t="s">
        <v>91</v>
      </c>
      <c r="G34" s="1">
        <v>15819.29</v>
      </c>
    </row>
    <row r="35" spans="1:8" ht="18.75" x14ac:dyDescent="0.3">
      <c r="A35" s="10"/>
      <c r="B35" s="4">
        <f>SUM(B25:B34)</f>
        <v>8135.24</v>
      </c>
      <c r="C35" s="38">
        <f>C25+C26+C27+C31+C33+C34+C28+C29+C30+C32</f>
        <v>6161.6</v>
      </c>
      <c r="F35" s="57"/>
      <c r="G35" s="58"/>
    </row>
    <row r="36" spans="1:8" ht="6.75" customHeight="1" x14ac:dyDescent="0.25">
      <c r="A36" s="7"/>
    </row>
    <row r="37" spans="1:8" ht="15.75" thickBot="1" x14ac:dyDescent="0.3">
      <c r="A37" s="76" t="s">
        <v>25</v>
      </c>
      <c r="B37" s="77"/>
      <c r="C37" s="83" t="s">
        <v>86</v>
      </c>
      <c r="D37" s="84"/>
    </row>
    <row r="38" spans="1:8" ht="30" customHeight="1" x14ac:dyDescent="0.25">
      <c r="A38" s="7" t="s">
        <v>15</v>
      </c>
      <c r="B38" s="8" t="s">
        <v>17</v>
      </c>
      <c r="C38" s="63" t="s">
        <v>83</v>
      </c>
      <c r="D38" s="8" t="s">
        <v>17</v>
      </c>
      <c r="E38" s="81" t="s">
        <v>51</v>
      </c>
      <c r="F38" s="82"/>
      <c r="G38" s="79" t="s">
        <v>58</v>
      </c>
      <c r="H38" s="80"/>
    </row>
    <row r="39" spans="1:8" x14ac:dyDescent="0.25">
      <c r="A39" s="7" t="s">
        <v>14</v>
      </c>
      <c r="B39" s="9">
        <v>1250</v>
      </c>
      <c r="C39" s="63" t="s">
        <v>88</v>
      </c>
      <c r="D39" s="65"/>
      <c r="E39" s="1">
        <v>382.5</v>
      </c>
      <c r="F39" s="36" t="s">
        <v>48</v>
      </c>
      <c r="G39" s="42">
        <v>5.87</v>
      </c>
      <c r="H39" s="51" t="s">
        <v>68</v>
      </c>
    </row>
    <row r="40" spans="1:8" x14ac:dyDescent="0.25">
      <c r="A40" s="7" t="s">
        <v>18</v>
      </c>
      <c r="B40" s="9">
        <v>200</v>
      </c>
      <c r="C40" s="63" t="s">
        <v>88</v>
      </c>
      <c r="D40" s="64">
        <v>0</v>
      </c>
      <c r="E40" s="1">
        <v>6.12</v>
      </c>
      <c r="F40" s="36" t="s">
        <v>49</v>
      </c>
      <c r="G40" s="42">
        <v>0</v>
      </c>
      <c r="H40" s="51" t="s">
        <v>69</v>
      </c>
    </row>
    <row r="41" spans="1:8" x14ac:dyDescent="0.25">
      <c r="A41" s="10" t="s">
        <v>16</v>
      </c>
      <c r="B41" s="11">
        <v>3600</v>
      </c>
      <c r="C41" s="67" t="s">
        <v>84</v>
      </c>
      <c r="D41" s="66">
        <v>4200</v>
      </c>
      <c r="E41" s="1">
        <v>9.8699999999999992</v>
      </c>
      <c r="F41" s="36" t="s">
        <v>50</v>
      </c>
      <c r="G41" s="42">
        <v>215</v>
      </c>
      <c r="H41" s="51" t="s">
        <v>105</v>
      </c>
    </row>
    <row r="42" spans="1:8" x14ac:dyDescent="0.25">
      <c r="A42" s="7"/>
      <c r="B42" s="18">
        <f>5050</f>
        <v>5050</v>
      </c>
      <c r="C42" s="70"/>
      <c r="D42" s="69">
        <f>4200</f>
        <v>4200</v>
      </c>
      <c r="E42" s="1">
        <v>1520</v>
      </c>
      <c r="F42" s="36" t="s">
        <v>52</v>
      </c>
      <c r="G42" s="42">
        <v>4150</v>
      </c>
      <c r="H42" s="51" t="s">
        <v>70</v>
      </c>
    </row>
    <row r="43" spans="1:8" x14ac:dyDescent="0.25">
      <c r="A43" s="7"/>
      <c r="B43" s="8" t="s">
        <v>22</v>
      </c>
      <c r="C43" s="63"/>
      <c r="D43" s="8" t="s">
        <v>22</v>
      </c>
      <c r="E43" s="1">
        <v>5000</v>
      </c>
      <c r="F43" s="36" t="s">
        <v>53</v>
      </c>
      <c r="G43" s="42">
        <v>9175</v>
      </c>
      <c r="H43" s="51" t="s">
        <v>71</v>
      </c>
    </row>
    <row r="44" spans="1:8" x14ac:dyDescent="0.25">
      <c r="A44" s="7" t="s">
        <v>19</v>
      </c>
      <c r="B44" s="9">
        <v>5600</v>
      </c>
      <c r="C44" s="63"/>
      <c r="D44" s="64">
        <v>5600</v>
      </c>
      <c r="E44" s="1">
        <v>179</v>
      </c>
      <c r="F44" s="36" t="s">
        <v>54</v>
      </c>
      <c r="G44" s="52">
        <v>2000</v>
      </c>
      <c r="H44" s="53" t="s">
        <v>106</v>
      </c>
    </row>
    <row r="45" spans="1:8" x14ac:dyDescent="0.25">
      <c r="A45" s="7" t="s">
        <v>20</v>
      </c>
      <c r="B45" s="9">
        <v>1000</v>
      </c>
      <c r="C45" s="63" t="s">
        <v>87</v>
      </c>
      <c r="D45" s="64">
        <v>0</v>
      </c>
      <c r="E45" s="60">
        <v>8721.7999999999993</v>
      </c>
      <c r="F45" s="36" t="s">
        <v>55</v>
      </c>
      <c r="G45" s="42">
        <f>SUM(G39:G44)</f>
        <v>15545.869999999999</v>
      </c>
      <c r="H45" s="51" t="s">
        <v>72</v>
      </c>
    </row>
    <row r="46" spans="1:8" x14ac:dyDescent="0.25">
      <c r="A46" s="10" t="s">
        <v>21</v>
      </c>
      <c r="B46" s="11">
        <v>600</v>
      </c>
      <c r="C46" s="67" t="s">
        <v>87</v>
      </c>
      <c r="D46" s="66">
        <v>0</v>
      </c>
      <c r="E46" s="61">
        <f>SUM(E39:E45)</f>
        <v>15819.289999999999</v>
      </c>
      <c r="F46" s="36" t="s">
        <v>57</v>
      </c>
      <c r="G46" s="54"/>
      <c r="H46" s="51"/>
    </row>
    <row r="47" spans="1:8" ht="15.75" thickBot="1" x14ac:dyDescent="0.3">
      <c r="A47" s="7"/>
      <c r="B47" s="18">
        <v>7200</v>
      </c>
      <c r="C47" s="63"/>
      <c r="D47" s="69">
        <v>5600</v>
      </c>
      <c r="E47" s="62"/>
      <c r="F47" s="37"/>
      <c r="G47" s="55"/>
      <c r="H47" s="56"/>
    </row>
    <row r="48" spans="1:8" x14ac:dyDescent="0.25">
      <c r="A48" s="12" t="s">
        <v>26</v>
      </c>
      <c r="B48" s="59">
        <f>B47-B42</f>
        <v>2150</v>
      </c>
      <c r="C48" s="67"/>
      <c r="D48" s="68">
        <f>D47-D42</f>
        <v>1400</v>
      </c>
    </row>
    <row r="49" spans="1:1" ht="5.25" customHeight="1" x14ac:dyDescent="0.25"/>
    <row r="50" spans="1:1" x14ac:dyDescent="0.25">
      <c r="A50" t="s">
        <v>89</v>
      </c>
    </row>
  </sheetData>
  <mergeCells count="5">
    <mergeCell ref="A37:B37"/>
    <mergeCell ref="A1:E1"/>
    <mergeCell ref="G38:H38"/>
    <mergeCell ref="E38:F38"/>
    <mergeCell ref="C37:D37"/>
  </mergeCells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Acker, Lisa</dc:creator>
  <cp:lastModifiedBy>Acker, Lisa</cp:lastModifiedBy>
  <cp:lastPrinted>2025-03-20T21:32:41Z</cp:lastPrinted>
  <dcterms:created xsi:type="dcterms:W3CDTF">2024-01-19T19:20:26Z</dcterms:created>
  <dcterms:modified xsi:type="dcterms:W3CDTF">2025-05-21T14:51:53Z</dcterms:modified>
</cp:coreProperties>
</file>